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om02\Desktop\"/>
    </mc:Choice>
  </mc:AlternateContent>
  <xr:revisionPtr revIDLastSave="0" documentId="8_{6B56FF5A-E62C-4F2B-AD42-014D1F262CBD}" xr6:coauthVersionLast="47" xr6:coauthVersionMax="47" xr10:uidLastSave="{00000000-0000-0000-0000-000000000000}"/>
  <bookViews>
    <workbookView xWindow="5550" yWindow="615" windowWidth="38700" windowHeight="15225" xr2:uid="{00000000-000D-0000-FFFF-FFFF00000000}"/>
  </bookViews>
  <sheets>
    <sheet name="2023" sheetId="1" r:id="rId1"/>
    <sheet name="2023 per bransch" sheetId="2" r:id="rId2"/>
    <sheet name="2013-2023" sheetId="3" r:id="rId3"/>
    <sheet name="Utsläpp per län" sheetId="4" r:id="rId4"/>
  </sheets>
  <definedNames>
    <definedName name="_xlnm._FilterDatabase" localSheetId="0" hidden="1">'2023'!$A$4:$K$746</definedName>
    <definedName name="_xlnm._FilterDatabase" localSheetId="1" hidden="1">'2023 per bransch'!$A$3:$I$13</definedName>
    <definedName name="_xlchart.v5.0" hidden="1">'Utsläpp per län'!$A$2</definedName>
    <definedName name="_xlchart.v5.1" hidden="1">'Utsläpp per län'!$A$3:$A$23</definedName>
    <definedName name="_xlchart.v5.2" hidden="1">'Utsläpp per län'!$M$2</definedName>
    <definedName name="_xlchart.v5.3" hidden="1">'Utsläpp per län'!$M$3:$M$23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3" l="1"/>
  <c r="J5" i="1"/>
  <c r="J6" i="1"/>
  <c r="J748" i="1" s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H13" i="2"/>
  <c r="I748" i="1"/>
  <c r="H4" i="2" l="1"/>
  <c r="H748" i="1"/>
  <c r="M5" i="3"/>
  <c r="G4" i="2"/>
  <c r="F4" i="2"/>
  <c r="D13" i="2" l="1"/>
  <c r="L3" i="4" l="1"/>
  <c r="M3" i="4" s="1"/>
  <c r="G9" i="2"/>
  <c r="G5" i="2"/>
  <c r="G7" i="2"/>
  <c r="G6" i="2"/>
  <c r="G12" i="2"/>
  <c r="G10" i="2"/>
  <c r="G11" i="2"/>
  <c r="G8" i="2"/>
  <c r="F7" i="2"/>
  <c r="L18" i="4"/>
  <c r="M18" i="4" s="1"/>
  <c r="L9" i="4"/>
  <c r="M9" i="4" s="1"/>
  <c r="F6" i="2"/>
  <c r="L17" i="4"/>
  <c r="M17" i="4" s="1"/>
  <c r="F5" i="2"/>
  <c r="L16" i="4"/>
  <c r="M16" i="4" s="1"/>
  <c r="L7" i="4"/>
  <c r="M7" i="4" s="1"/>
  <c r="L8" i="4"/>
  <c r="M8" i="4" s="1"/>
  <c r="F12" i="2"/>
  <c r="L23" i="4"/>
  <c r="M23" i="4" s="1"/>
  <c r="L15" i="4"/>
  <c r="M15" i="4" s="1"/>
  <c r="L6" i="4"/>
  <c r="M6" i="4" s="1"/>
  <c r="F11" i="2"/>
  <c r="L22" i="4"/>
  <c r="M22" i="4" s="1"/>
  <c r="L14" i="4"/>
  <c r="M14" i="4" s="1"/>
  <c r="L5" i="4"/>
  <c r="M5" i="4" s="1"/>
  <c r="F10" i="2"/>
  <c r="L21" i="4"/>
  <c r="M21" i="4" s="1"/>
  <c r="L13" i="4"/>
  <c r="M13" i="4" s="1"/>
  <c r="L4" i="4"/>
  <c r="M4" i="4" s="1"/>
  <c r="F9" i="2"/>
  <c r="L20" i="4"/>
  <c r="M20" i="4" s="1"/>
  <c r="L12" i="4"/>
  <c r="M12" i="4" s="1"/>
  <c r="L11" i="4"/>
  <c r="M11" i="4" s="1"/>
  <c r="F8" i="2"/>
  <c r="L19" i="4"/>
  <c r="M19" i="4" s="1"/>
  <c r="L10" i="4"/>
  <c r="M10" i="4" s="1"/>
  <c r="E13" i="2"/>
  <c r="H5" i="2" l="1"/>
  <c r="H8" i="2"/>
  <c r="H11" i="2"/>
  <c r="H10" i="2"/>
  <c r="H12" i="2"/>
  <c r="H6" i="2"/>
  <c r="H7" i="2"/>
  <c r="H9" i="2"/>
  <c r="F13" i="2"/>
  <c r="I5" i="2" l="1"/>
  <c r="I4" i="2"/>
  <c r="I9" i="2"/>
  <c r="I6" i="2"/>
  <c r="I11" i="2"/>
  <c r="I10" i="2"/>
  <c r="I12" i="2"/>
  <c r="I8" i="2"/>
  <c r="I7" i="2"/>
  <c r="B13" i="2" l="1"/>
  <c r="C13" i="2"/>
  <c r="G13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52C357E-A86D-48F3-9249-1E7538FA6D3C}" keepAlive="1" name="Fråga - AllocationTableOperatorInformation" description="Anslutning till AllocationTableOperatorInformation-frågan i arbetsboken." type="5" refreshedVersion="8" background="1" saveData="1">
    <dbPr connection="Provider=Microsoft.Mashup.OleDb.1;Data Source=$Workbook$;Location=AllocationTableOperatorInformation;Extended Properties=&quot;&quot;" command="SELECT * FROM [AllocationTableOperatorInformation]"/>
  </connection>
</connections>
</file>

<file path=xl/sharedStrings.xml><?xml version="1.0" encoding="utf-8"?>
<sst xmlns="http://schemas.openxmlformats.org/spreadsheetml/2006/main" count="4531" uniqueCount="1263">
  <si>
    <t>Anläggning</t>
  </si>
  <si>
    <t>Bransch</t>
  </si>
  <si>
    <t>Län</t>
  </si>
  <si>
    <t>Kommun</t>
  </si>
  <si>
    <t>ENA Energi AB</t>
  </si>
  <si>
    <t>Simpan</t>
  </si>
  <si>
    <t>El och fjärrvärme</t>
  </si>
  <si>
    <t>Uppsala län</t>
  </si>
  <si>
    <t>Enköping</t>
  </si>
  <si>
    <t>CO2</t>
  </si>
  <si>
    <t>PC Stenvreten</t>
  </si>
  <si>
    <t>PC Tjädern</t>
  </si>
  <si>
    <t>Stockholm Exergi AB</t>
  </si>
  <si>
    <t>Akalla värmeverk</t>
  </si>
  <si>
    <t>Stockholms län</t>
  </si>
  <si>
    <t>Stockholm</t>
  </si>
  <si>
    <t>Bristaverket, Block 1</t>
  </si>
  <si>
    <t>Sigtuna</t>
  </si>
  <si>
    <t>Hetvattencentralen Farmen</t>
  </si>
  <si>
    <t>Täby</t>
  </si>
  <si>
    <t>Hetvattencentralen Farsta</t>
  </si>
  <si>
    <t>Hetvattencentralen Galten</t>
  </si>
  <si>
    <t>Värmecentral Gubben Noak</t>
  </si>
  <si>
    <t>Hammarbyverket</t>
  </si>
  <si>
    <t>Hässelbyverket</t>
  </si>
  <si>
    <t>Högdalenverket</t>
  </si>
  <si>
    <t>Värmevärden AB</t>
  </si>
  <si>
    <t>KVV Djuped, Hudiksvall</t>
  </si>
  <si>
    <t>Gävleborgs län</t>
  </si>
  <si>
    <t>Hudiksvall</t>
  </si>
  <si>
    <t>PC Lastaren, Avesta</t>
  </si>
  <si>
    <t>Dalarnas län</t>
  </si>
  <si>
    <t>Avesta</t>
  </si>
  <si>
    <t>Lidingö värmeverk</t>
  </si>
  <si>
    <t>Lidingö</t>
  </si>
  <si>
    <t>Värmecentralen Liljeholmen</t>
  </si>
  <si>
    <t>Hetvattencentralen Ludvigsberg</t>
  </si>
  <si>
    <t>Arlanda panncentral</t>
  </si>
  <si>
    <t>Hetvattencentralen Orminge</t>
  </si>
  <si>
    <t>Nacka</t>
  </si>
  <si>
    <t>PC Kotorget, Hudiksvall</t>
  </si>
  <si>
    <t>Ljusdal Energi AB</t>
  </si>
  <si>
    <t>HVC Gärdeåsen</t>
  </si>
  <si>
    <t>Ljusdal</t>
  </si>
  <si>
    <t>Panncentralen Sjukhuset Torsby</t>
  </si>
  <si>
    <t>Värmlands län</t>
  </si>
  <si>
    <t>Torsby</t>
  </si>
  <si>
    <t>Skellefteå Kraft AB</t>
  </si>
  <si>
    <t>Forsbacka hetvattencentral</t>
  </si>
  <si>
    <t>Västerbottens län</t>
  </si>
  <si>
    <t>Lycksele</t>
  </si>
  <si>
    <t>Panncentralen Sjukhemmet Grums</t>
  </si>
  <si>
    <t>Grums</t>
  </si>
  <si>
    <t>PC Saxen, Avesta</t>
  </si>
  <si>
    <t>Skarpnäck värmeverk</t>
  </si>
  <si>
    <t>Valsta hetvattencentral</t>
  </si>
  <si>
    <t>Vilundaverket</t>
  </si>
  <si>
    <t>Upplands Väsby</t>
  </si>
  <si>
    <t>Värtaverket</t>
  </si>
  <si>
    <t>Alvesta Energi AB</t>
  </si>
  <si>
    <t>Rådmannen</t>
  </si>
  <si>
    <t>Kronobergs län</t>
  </si>
  <si>
    <t>Alvesta</t>
  </si>
  <si>
    <t>Virdavallen</t>
  </si>
  <si>
    <t>Axeln</t>
  </si>
  <si>
    <t>Hetvattencentralen Årsta</t>
  </si>
  <si>
    <t>Arboga värmeverk</t>
  </si>
  <si>
    <t>Västmanlands län</t>
  </si>
  <si>
    <t>Arboga</t>
  </si>
  <si>
    <t>Arvika Fjärrvärme AB</t>
  </si>
  <si>
    <t>Lyckeverket</t>
  </si>
  <si>
    <t>Arvika</t>
  </si>
  <si>
    <t>Bodens Energi AB</t>
  </si>
  <si>
    <t>Norrbottens län</t>
  </si>
  <si>
    <t>Boden</t>
  </si>
  <si>
    <t>Bollnäs Energi AB</t>
  </si>
  <si>
    <t>Bollnäs</t>
  </si>
  <si>
    <t>Säverstaverket</t>
  </si>
  <si>
    <t>Borlänge Energi AB</t>
  </si>
  <si>
    <t>Bäckelundsverket</t>
  </si>
  <si>
    <t>Borlänge</t>
  </si>
  <si>
    <t>HVC Hultasjön</t>
  </si>
  <si>
    <t>Västra Götalands län</t>
  </si>
  <si>
    <t>Borås</t>
  </si>
  <si>
    <t>HVC Lasarettet</t>
  </si>
  <si>
    <t>Ryaverket</t>
  </si>
  <si>
    <t>HVC Viared 1</t>
  </si>
  <si>
    <t>HVC Viared 2</t>
  </si>
  <si>
    <t>C4 Energi AB</t>
  </si>
  <si>
    <t>Allöverket</t>
  </si>
  <si>
    <t>Skåne län</t>
  </si>
  <si>
    <t>Kristianstad</t>
  </si>
  <si>
    <t>Panncentral CSK</t>
  </si>
  <si>
    <t>PC Edsbyverken</t>
  </si>
  <si>
    <t>Ovanåker</t>
  </si>
  <si>
    <t>Halmstads Energi och Miljö AB</t>
  </si>
  <si>
    <t>Kraftvärmeverket Oceanen</t>
  </si>
  <si>
    <t>Hallands län</t>
  </si>
  <si>
    <t>Halmstad</t>
  </si>
  <si>
    <t>Panncentral Vapnöhöjden</t>
  </si>
  <si>
    <t>Eskilstuna Energi och Miljö AB</t>
  </si>
  <si>
    <t>Vattumannen</t>
  </si>
  <si>
    <t>Södermanlands län</t>
  </si>
  <si>
    <t>Eskilstuna</t>
  </si>
  <si>
    <t>HVC Lagersberg</t>
  </si>
  <si>
    <t>HVC Torshälla</t>
  </si>
  <si>
    <t>Panncentralen Dotorp</t>
  </si>
  <si>
    <t>Falköping</t>
  </si>
  <si>
    <t>Panncentral Marjarp</t>
  </si>
  <si>
    <t>Falkenberg Energi AB</t>
  </si>
  <si>
    <t>ÅC Bacchus</t>
  </si>
  <si>
    <t>Falkenberg</t>
  </si>
  <si>
    <t>HVC Spettet</t>
  </si>
  <si>
    <t>HVC Syran</t>
  </si>
  <si>
    <t>Falun</t>
  </si>
  <si>
    <t>Finspångs Tekniska Verk AB</t>
  </si>
  <si>
    <t>Finspångs värmeverk</t>
  </si>
  <si>
    <t>Östergötlands län</t>
  </si>
  <si>
    <t>Finspång</t>
  </si>
  <si>
    <t>Fjärrvärme i Osby AB</t>
  </si>
  <si>
    <t>Gullarpsverket</t>
  </si>
  <si>
    <t>Osby</t>
  </si>
  <si>
    <t>Kajan</t>
  </si>
  <si>
    <t>Kalmar län</t>
  </si>
  <si>
    <t>Emmaboda</t>
  </si>
  <si>
    <t>Forsmarks Kraftgrupp AB</t>
  </si>
  <si>
    <t>Forsmarks kärnkraftstation</t>
  </si>
  <si>
    <t>Östhammar</t>
  </si>
  <si>
    <t>Gunnarsbo kraftverk</t>
  </si>
  <si>
    <t>Värmevärden i Nynäshamn AB</t>
  </si>
  <si>
    <t>Kraftvärmeverket Nynäshamn</t>
  </si>
  <si>
    <t>Nynäshamn</t>
  </si>
  <si>
    <t>Gotlands Energi AB</t>
  </si>
  <si>
    <t>Visby Förrådet 3</t>
  </si>
  <si>
    <t>Gotlands län</t>
  </si>
  <si>
    <t>Gotland</t>
  </si>
  <si>
    <t>Visby Värmekraften 1</t>
  </si>
  <si>
    <t>Visby Pinjen 1</t>
  </si>
  <si>
    <t>E.ON Värme Sverige AB</t>
  </si>
  <si>
    <t>Säbyverket</t>
  </si>
  <si>
    <t>Järfälla</t>
  </si>
  <si>
    <t>FVC Hagbacken</t>
  </si>
  <si>
    <t>Nybro Värmecentral AB</t>
  </si>
  <si>
    <t>Nybro</t>
  </si>
  <si>
    <t>Kalmar Energi Värme AB</t>
  </si>
  <si>
    <t>HVC Draken</t>
  </si>
  <si>
    <t>Kalmar</t>
  </si>
  <si>
    <t>HVC Dvärgen</t>
  </si>
  <si>
    <t>E.ON Mälarkraft Värme AB</t>
  </si>
  <si>
    <t>Hetvattencentralen Bro</t>
  </si>
  <si>
    <t>Upplands-Bro</t>
  </si>
  <si>
    <t>Hallonvägen</t>
  </si>
  <si>
    <t>Fjärrvärmeverket Sollefteå</t>
  </si>
  <si>
    <t>Västernorrlands län</t>
  </si>
  <si>
    <t>Sollefteå</t>
  </si>
  <si>
    <t>Gällivare Energi AB</t>
  </si>
  <si>
    <t>Hetvattencentralen Gällivare</t>
  </si>
  <si>
    <t>Gällivare</t>
  </si>
  <si>
    <t>Carlsborg HVC</t>
  </si>
  <si>
    <t>Gävle</t>
  </si>
  <si>
    <t>Ersbo HVC</t>
  </si>
  <si>
    <t>Johannes Bioenergianläggning</t>
  </si>
  <si>
    <t>Göteborg Energi AB</t>
  </si>
  <si>
    <t>Älvängen panncentral</t>
  </si>
  <si>
    <t>Ale</t>
  </si>
  <si>
    <t>Angereds panncentral</t>
  </si>
  <si>
    <t>Göteborg</t>
  </si>
  <si>
    <t>Gamlebyverket</t>
  </si>
  <si>
    <t>Västervik</t>
  </si>
  <si>
    <t>Högsbo Kraftvärmeverk</t>
  </si>
  <si>
    <t>Malå Kraftvärmeverk</t>
  </si>
  <si>
    <t>Malå</t>
  </si>
  <si>
    <t>Rosenlunds kraftvärmeverk</t>
  </si>
  <si>
    <t>Rya värmecentral</t>
  </si>
  <si>
    <t>Sisjön PC</t>
  </si>
  <si>
    <t>Sävenäsverket</t>
  </si>
  <si>
    <t>Tynneredscentralen</t>
  </si>
  <si>
    <t>Panncentral Plogen</t>
  </si>
  <si>
    <t>Hedemora Energi AB</t>
  </si>
  <si>
    <t>HVC Hamre</t>
  </si>
  <si>
    <t>Hedemora</t>
  </si>
  <si>
    <t>Hofors</t>
  </si>
  <si>
    <t>Härnösands Kraftvärmeverk</t>
  </si>
  <si>
    <t>Härnösand</t>
  </si>
  <si>
    <t>Hässleholm Miljö AB</t>
  </si>
  <si>
    <t>Beleverket</t>
  </si>
  <si>
    <t>Hässleholm</t>
  </si>
  <si>
    <t>Jämtkraft AB</t>
  </si>
  <si>
    <t>Lugnviksverket KVV</t>
  </si>
  <si>
    <t>Jämtlands län</t>
  </si>
  <si>
    <t>Östersund</t>
  </si>
  <si>
    <t>Minnesgärdet</t>
  </si>
  <si>
    <t>Öneberget</t>
  </si>
  <si>
    <t>Rya Kraftvärmeverk</t>
  </si>
  <si>
    <t>Jönköping Energi AB</t>
  </si>
  <si>
    <t>Hetvattencentral Huskvarna fördelningsstation</t>
  </si>
  <si>
    <t>Jönköpings län</t>
  </si>
  <si>
    <t>Jönköping</t>
  </si>
  <si>
    <t>Hetvattencentral Ryhov</t>
  </si>
  <si>
    <t>Hetvattencentral Östra klinikerna</t>
  </si>
  <si>
    <t>Karlshamn Energi AB</t>
  </si>
  <si>
    <t>Hetvattencentral Stilleryd, Karlshamn</t>
  </si>
  <si>
    <t>Blekinge län</t>
  </si>
  <si>
    <t>Karlshamn</t>
  </si>
  <si>
    <t>PC Lasarettet, Karlshamn</t>
  </si>
  <si>
    <t>PC Vägga, Karlshamn</t>
  </si>
  <si>
    <t>PC Östralycke, Karlshamn</t>
  </si>
  <si>
    <t>Sydkraft Thermal Power AB</t>
  </si>
  <si>
    <t>Karlshamnsverket</t>
  </si>
  <si>
    <t>Karlskoga Kraftvärmeverk AB</t>
  </si>
  <si>
    <t>Karlskoga Kraftvärmeverk</t>
  </si>
  <si>
    <t>Örebro län</t>
  </si>
  <si>
    <t>Karlskoga</t>
  </si>
  <si>
    <t>Skogsrundan</t>
  </si>
  <si>
    <t>Affärsverken Karlskrona AB</t>
  </si>
  <si>
    <t>Värmeverket Gullberna i Karlskrona</t>
  </si>
  <si>
    <t>Karlskrona</t>
  </si>
  <si>
    <t>Värmeverk VästerUdd i Karlskrona</t>
  </si>
  <si>
    <t>Karlstads Energi AB</t>
  </si>
  <si>
    <t>Centralsjukhusets hetvattencentral</t>
  </si>
  <si>
    <t>Karlstad</t>
  </si>
  <si>
    <t>Kraftvärmeverket i Yttre hamn</t>
  </si>
  <si>
    <t>Hedenverket</t>
  </si>
  <si>
    <t>Kronoparkens värmecentral</t>
  </si>
  <si>
    <t>Katrinefors Kraftvärme AB</t>
  </si>
  <si>
    <t>Kraftvärmeverket</t>
  </si>
  <si>
    <t>Mariestad</t>
  </si>
  <si>
    <t>Tekniska verken i Linköping AB (publ)</t>
  </si>
  <si>
    <t>Kraftvärmeverket i Katrineholm</t>
  </si>
  <si>
    <t>Katrineholm</t>
  </si>
  <si>
    <t>PC-Öster</t>
  </si>
  <si>
    <t>Kramfors</t>
  </si>
  <si>
    <t>Mälarenergi AB</t>
  </si>
  <si>
    <t>HVC Flaket</t>
  </si>
  <si>
    <t>Västerås</t>
  </si>
  <si>
    <t>Munkegärdeverket</t>
  </si>
  <si>
    <t>Kungälv</t>
  </si>
  <si>
    <t>Norsaverket HVC</t>
  </si>
  <si>
    <t>Köping</t>
  </si>
  <si>
    <t>Landskrona Energi Kraft AB</t>
  </si>
  <si>
    <t>PC Bronsängen</t>
  </si>
  <si>
    <t>Landskrona</t>
  </si>
  <si>
    <t>Energiknuten</t>
  </si>
  <si>
    <t>PC Västra Fäladen</t>
  </si>
  <si>
    <t>Kraftvärmeverket Torsvik, KVVT</t>
  </si>
  <si>
    <t>Scandbio AB</t>
  </si>
  <si>
    <t>Ulricehamns pelletsfabrik</t>
  </si>
  <si>
    <t>Övrig industri</t>
  </si>
  <si>
    <t>Ulricehamn</t>
  </si>
  <si>
    <t>PC Lasarettet</t>
  </si>
  <si>
    <t>Västhamnsverket</t>
  </si>
  <si>
    <t>Helsingborg</t>
  </si>
  <si>
    <t>Norcarb Engineered Carbons AB</t>
  </si>
  <si>
    <t>Kemiindustri</t>
  </si>
  <si>
    <t>Malmö</t>
  </si>
  <si>
    <t>Grosvad HVC</t>
  </si>
  <si>
    <t>Lindåsen</t>
  </si>
  <si>
    <t>Laxå</t>
  </si>
  <si>
    <t>Lidköping Energi AB</t>
  </si>
  <si>
    <t>Värmeverk Filen</t>
  </si>
  <si>
    <t>Lidköping</t>
  </si>
  <si>
    <t>PC Släggan</t>
  </si>
  <si>
    <t>HVC Gnistan</t>
  </si>
  <si>
    <t>Lindesberg</t>
  </si>
  <si>
    <t>Ljungby Energi AB</t>
  </si>
  <si>
    <t>Ljungsjöverket i Ljungby</t>
  </si>
  <si>
    <t>Ljungby</t>
  </si>
  <si>
    <t>HVC Sjulhamre</t>
  </si>
  <si>
    <t>Järn- och stålindustri</t>
  </si>
  <si>
    <t>Luleå</t>
  </si>
  <si>
    <t>Luleå Energi AB</t>
  </si>
  <si>
    <t>HVC2 Aronstorp</t>
  </si>
  <si>
    <t>HVC4 Bergnäset</t>
  </si>
  <si>
    <t>HVC5 Gammelstad</t>
  </si>
  <si>
    <t>Flintrännans fjärrvärmecentral (FFC)</t>
  </si>
  <si>
    <t>Skogsbacka Kraftvärmeverk</t>
  </si>
  <si>
    <t>Mark Kraftvärme AB</t>
  </si>
  <si>
    <t>Assbergs kraftvärmeverk</t>
  </si>
  <si>
    <t>Mark</t>
  </si>
  <si>
    <t>Mjölby-Svartådalen Energi AB</t>
  </si>
  <si>
    <t>HVC Industrigatan</t>
  </si>
  <si>
    <t>Mjölby</t>
  </si>
  <si>
    <t>HVC Sörby</t>
  </si>
  <si>
    <t>HVC Östanå</t>
  </si>
  <si>
    <t>Hallstahammars hetvattencentral</t>
  </si>
  <si>
    <t>HVG-stationen</t>
  </si>
  <si>
    <t>Mölndal Energi AB</t>
  </si>
  <si>
    <t>Mölndal</t>
  </si>
  <si>
    <t>Valåsdalens panncentral</t>
  </si>
  <si>
    <t>Norrenergi AB</t>
  </si>
  <si>
    <t>Solnaverket</t>
  </si>
  <si>
    <t>Solna</t>
  </si>
  <si>
    <t>Kristinehamns Värme AB</t>
  </si>
  <si>
    <t>Sannaverket, Kristinehamn</t>
  </si>
  <si>
    <t>Kristinehamn</t>
  </si>
  <si>
    <t>Sundbybergsverket</t>
  </si>
  <si>
    <t>Sundbyberg</t>
  </si>
  <si>
    <t>Arsta energicentral</t>
  </si>
  <si>
    <t>Norrtälje</t>
  </si>
  <si>
    <t>Nässjö Affärsverk AB</t>
  </si>
  <si>
    <t>Nässjö KVV</t>
  </si>
  <si>
    <t>Nässjö</t>
  </si>
  <si>
    <t>Oskarshamnsverket</t>
  </si>
  <si>
    <t>Oskarshamn</t>
  </si>
  <si>
    <t>Oskarshamn Energi AB</t>
  </si>
  <si>
    <t>PC Gråsparven</t>
  </si>
  <si>
    <t>Skara Energi AB</t>
  </si>
  <si>
    <t>Harven</t>
  </si>
  <si>
    <t>Skara</t>
  </si>
  <si>
    <t>Boliden Bergsöe AB</t>
  </si>
  <si>
    <t>Metallindustri (exkl. järn och stål)</t>
  </si>
  <si>
    <t>Umeå Energi AB</t>
  </si>
  <si>
    <t>Umeå</t>
  </si>
  <si>
    <t>Ringhals AB</t>
  </si>
  <si>
    <t>Varberg</t>
  </si>
  <si>
    <t>Kraftringen Energi AB</t>
  </si>
  <si>
    <t>Hetvattencentral Betan</t>
  </si>
  <si>
    <t>Eslöv</t>
  </si>
  <si>
    <t>Hetvattencentral Laxen</t>
  </si>
  <si>
    <t>Hetvattencentral Närke</t>
  </si>
  <si>
    <t>Sörbyverket</t>
  </si>
  <si>
    <t>Ronneby</t>
  </si>
  <si>
    <t>HVC Backenverket</t>
  </si>
  <si>
    <t>Piteå</t>
  </si>
  <si>
    <t>Västermalmsverket</t>
  </si>
  <si>
    <t>Sandviken Energi AB</t>
  </si>
  <si>
    <t>KVV Björksätra</t>
  </si>
  <si>
    <t>Sandviken</t>
  </si>
  <si>
    <t>Hedensbyn Kraftvärmeverk</t>
  </si>
  <si>
    <t>Skellefteå</t>
  </si>
  <si>
    <t>Skövde Energi AB</t>
  </si>
  <si>
    <t>PC Lönnen</t>
  </si>
  <si>
    <t>Skövde</t>
  </si>
  <si>
    <t>Värmecentral P4</t>
  </si>
  <si>
    <t>Lövängsverket</t>
  </si>
  <si>
    <t>Smedjebackens HVC</t>
  </si>
  <si>
    <t>Smedjebacken</t>
  </si>
  <si>
    <t>Reservkraft Huddinge sjukhusområde</t>
  </si>
  <si>
    <t>Huddinge</t>
  </si>
  <si>
    <t>HVC P10</t>
  </si>
  <si>
    <t>Strängnäs</t>
  </si>
  <si>
    <t>PC Gorsingholmsvägen</t>
  </si>
  <si>
    <t>Sundsvall Energi AB</t>
  </si>
  <si>
    <t>Alnöverket</t>
  </si>
  <si>
    <t>Sundsvall</t>
  </si>
  <si>
    <t>Bergsåkersverket</t>
  </si>
  <si>
    <t>Bredsandsverket</t>
  </si>
  <si>
    <t>Finstaverket</t>
  </si>
  <si>
    <t>Granloholmsverket</t>
  </si>
  <si>
    <t>Korstaverket</t>
  </si>
  <si>
    <t>Nackstaverket</t>
  </si>
  <si>
    <t>Solör Bioenergi Fjärrvärme AB</t>
  </si>
  <si>
    <t>Värmeverket</t>
  </si>
  <si>
    <t>Svenljunga</t>
  </si>
  <si>
    <t>Hallstavik kraftverk</t>
  </si>
  <si>
    <t>Kimstad kraftverk</t>
  </si>
  <si>
    <t>Norrköping</t>
  </si>
  <si>
    <t>Lahall kraftverk</t>
  </si>
  <si>
    <t>Stallbacka kraftverk</t>
  </si>
  <si>
    <t>Trollhättan</t>
  </si>
  <si>
    <t>Gasturbinanläggningen Barsebäck</t>
  </si>
  <si>
    <t>Kävlinge</t>
  </si>
  <si>
    <t>Halmstadsverket HVT G11 och G12</t>
  </si>
  <si>
    <t>Karlshamnsverkets Gasturbinanläggning</t>
  </si>
  <si>
    <t>Gasturbinanläggning Öresundsverket</t>
  </si>
  <si>
    <t>Gasverkets fjärrvärmecentral</t>
  </si>
  <si>
    <t>Örebro</t>
  </si>
  <si>
    <t>Hallsbergs HVC</t>
  </si>
  <si>
    <t>Hallsberg</t>
  </si>
  <si>
    <t>Kumla HVC</t>
  </si>
  <si>
    <t>Kumla</t>
  </si>
  <si>
    <t>Nora PC</t>
  </si>
  <si>
    <t>Nora</t>
  </si>
  <si>
    <t>Nyby PC</t>
  </si>
  <si>
    <t>Uppsala</t>
  </si>
  <si>
    <t>Utmeland HVC</t>
  </si>
  <si>
    <t>Mora</t>
  </si>
  <si>
    <t>Vattumyren PC</t>
  </si>
  <si>
    <t>Åbyverket</t>
  </si>
  <si>
    <t>Statkraft Värme AB</t>
  </si>
  <si>
    <t>Borgås KVV</t>
  </si>
  <si>
    <t>Kungsbacka</t>
  </si>
  <si>
    <t>Fjärrvärmeverket i Älmhult</t>
  </si>
  <si>
    <t>Älmhult</t>
  </si>
  <si>
    <t>Hacksta värmeverk</t>
  </si>
  <si>
    <t>Österåker</t>
  </si>
  <si>
    <t>Gjutarens PC</t>
  </si>
  <si>
    <t>Alingsås</t>
  </si>
  <si>
    <t>Hammargårds värmeverk</t>
  </si>
  <si>
    <t>Heleneholmsverket</t>
  </si>
  <si>
    <t>Limhamns fjärrvärmecentral (LFC)</t>
  </si>
  <si>
    <t>Mölnlycke FVC</t>
  </si>
  <si>
    <t>Härryda</t>
  </si>
  <si>
    <t>Noltorp PC</t>
  </si>
  <si>
    <t>Sävelunds värmeverk</t>
  </si>
  <si>
    <t>Utklippans fjärrvärmecentral (UFC)</t>
  </si>
  <si>
    <t>Eksjö Energi AB</t>
  </si>
  <si>
    <t>Återvinningsterminalen</t>
  </si>
  <si>
    <t>Eksjö</t>
  </si>
  <si>
    <t>PC Sågen</t>
  </si>
  <si>
    <t>Vilhelmina</t>
  </si>
  <si>
    <t>Händelöverket</t>
  </si>
  <si>
    <t>PC Säffle</t>
  </si>
  <si>
    <t>Säffle</t>
  </si>
  <si>
    <t>Söderenergi AB</t>
  </si>
  <si>
    <t>Fittjaverket</t>
  </si>
  <si>
    <t>Botkyrka</t>
  </si>
  <si>
    <t>Geneta PC</t>
  </si>
  <si>
    <t>Södertälje</t>
  </si>
  <si>
    <t>Huddinge maskincentral</t>
  </si>
  <si>
    <t>Igelsta värmeverk</t>
  </si>
  <si>
    <t>Söderhamn NÄRA AB</t>
  </si>
  <si>
    <t>Kraftvärmeverket Granskär</t>
  </si>
  <si>
    <t>Söderhamn</t>
  </si>
  <si>
    <t>Skogås värmeverk</t>
  </si>
  <si>
    <t>Panncentralen</t>
  </si>
  <si>
    <t>Kiruna Kraft AB</t>
  </si>
  <si>
    <t>Kiruna Kraftvärmeverk</t>
  </si>
  <si>
    <t>Kiruna</t>
  </si>
  <si>
    <t>Gärstadverket</t>
  </si>
  <si>
    <t>Linköping</t>
  </si>
  <si>
    <t>Lambohov HVC (HVC 60)</t>
  </si>
  <si>
    <t>Tannefors HVC (HVC 30)</t>
  </si>
  <si>
    <t>Ullstämma HVC (HVC 70)</t>
  </si>
  <si>
    <t>Universitetssjukhuset HVC (HVC 90 US)</t>
  </si>
  <si>
    <t>Tranås Energi AB</t>
  </si>
  <si>
    <t>Södra Vakten 17/18</t>
  </si>
  <si>
    <t>Tranås</t>
  </si>
  <si>
    <t>Tallbacken</t>
  </si>
  <si>
    <t>Trollhättan Energi AB</t>
  </si>
  <si>
    <t>Kronogårdens värmeverk</t>
  </si>
  <si>
    <t>Lextorps värmeverk</t>
  </si>
  <si>
    <t>Stallbacka värmeverk</t>
  </si>
  <si>
    <t>Uddevalla Kraft AB</t>
  </si>
  <si>
    <t>Brattås värmeverk</t>
  </si>
  <si>
    <t>Uddevalla</t>
  </si>
  <si>
    <t>Hovhultsverket</t>
  </si>
  <si>
    <t>Backencentralen</t>
  </si>
  <si>
    <t>PC kv. Ryttaren</t>
  </si>
  <si>
    <t>Ålidhemsanläggningen</t>
  </si>
  <si>
    <t>Vattenfall AB</t>
  </si>
  <si>
    <t>Knivstaverket</t>
  </si>
  <si>
    <t>Arendals kraftverk</t>
  </si>
  <si>
    <t>Slite kraftverk</t>
  </si>
  <si>
    <t>Stenungsund</t>
  </si>
  <si>
    <t>Visby kraftvärmestation</t>
  </si>
  <si>
    <t>Bergsättersverken, Motala</t>
  </si>
  <si>
    <t>Motala</t>
  </si>
  <si>
    <t>Fisksätra PC</t>
  </si>
  <si>
    <t>Hultsfred</t>
  </si>
  <si>
    <t>PC Väster, Motala</t>
  </si>
  <si>
    <t>Boländerna</t>
  </si>
  <si>
    <t>Husbyborgverket</t>
  </si>
  <si>
    <t>Vassbotten, Vänersborg</t>
  </si>
  <si>
    <t>Vänersborg</t>
  </si>
  <si>
    <t>Njudung Energi Vetlanda AB</t>
  </si>
  <si>
    <t>PC Stickan</t>
  </si>
  <si>
    <t>Vetlanda</t>
  </si>
  <si>
    <t>Tibro</t>
  </si>
  <si>
    <t>Tidaholms Energi AB</t>
  </si>
  <si>
    <t>Marbodal-Tidaholm</t>
  </si>
  <si>
    <t>Tidaholm</t>
  </si>
  <si>
    <t>Västerbyverket</t>
  </si>
  <si>
    <t>Götene</t>
  </si>
  <si>
    <t>Önafors, Vänersborg</t>
  </si>
  <si>
    <t>Jordbro värmeverk</t>
  </si>
  <si>
    <t>Haninge</t>
  </si>
  <si>
    <t>Bollmora värmeverk</t>
  </si>
  <si>
    <t>Tyresö</t>
  </si>
  <si>
    <t>Kalix värmeverk</t>
  </si>
  <si>
    <t>Kalix</t>
  </si>
  <si>
    <t>PC Brandkärr</t>
  </si>
  <si>
    <t>Nyköping</t>
  </si>
  <si>
    <t>Idbäckens Kraftvärmeverk</t>
  </si>
  <si>
    <t>Södra Näs</t>
  </si>
  <si>
    <t>Vimmerby</t>
  </si>
  <si>
    <t>Reservkraft Karolinska sjukhusområdet</t>
  </si>
  <si>
    <t>Värnamo Energi AB</t>
  </si>
  <si>
    <t>PC Sjukhuset</t>
  </si>
  <si>
    <t>Värnamo</t>
  </si>
  <si>
    <t>Västerbergslagens Energi AB</t>
  </si>
  <si>
    <t>FVC1 Craboverket</t>
  </si>
  <si>
    <t>Fagersta</t>
  </si>
  <si>
    <t>LVC2 Lasarettet</t>
  </si>
  <si>
    <t>Ludvika</t>
  </si>
  <si>
    <t>FVC3 Gröndal</t>
  </si>
  <si>
    <t>LVC5 Folkets hus</t>
  </si>
  <si>
    <t>Karstorpsverket</t>
  </si>
  <si>
    <t>Stegeholmsverket</t>
  </si>
  <si>
    <t>Växjö Energi AB</t>
  </si>
  <si>
    <t>Sandviksverket</t>
  </si>
  <si>
    <t>Växjö</t>
  </si>
  <si>
    <t>Reservpanncentralen Teleborg</t>
  </si>
  <si>
    <t>Reservpanncentralen Täljstenen</t>
  </si>
  <si>
    <t>Ystad Energi AB</t>
  </si>
  <si>
    <t>Anoden</t>
  </si>
  <si>
    <t>Ystad</t>
  </si>
  <si>
    <t>Panncentralen Facetten</t>
  </si>
  <si>
    <t>Åtvidaberg</t>
  </si>
  <si>
    <t>Åkerslundsverket</t>
  </si>
  <si>
    <t>Ängelholm</t>
  </si>
  <si>
    <t>PC Södra Industri</t>
  </si>
  <si>
    <t>Bäcks Kraftverk</t>
  </si>
  <si>
    <t>Fjärrvärmecentral Israel</t>
  </si>
  <si>
    <t>Simrishamn</t>
  </si>
  <si>
    <t>Övik Energi AB</t>
  </si>
  <si>
    <t>Sjukhuset HVC2</t>
  </si>
  <si>
    <t>Örnsköldsvik</t>
  </si>
  <si>
    <t>Panncentralen Moelven-Notnäs</t>
  </si>
  <si>
    <t>Ångcentralen, Stockviksverken</t>
  </si>
  <si>
    <t>Kraton Chemical AB</t>
  </si>
  <si>
    <t>Energicentralen vid Arla Vimmerby</t>
  </si>
  <si>
    <t>Livsmedelsindustri</t>
  </si>
  <si>
    <t>Rönnskärsverken</t>
  </si>
  <si>
    <t>Borealis AB</t>
  </si>
  <si>
    <t>Krackeranläggningen</t>
  </si>
  <si>
    <t>Polyetenanläggningen</t>
  </si>
  <si>
    <t>Nordic Sugar AB</t>
  </si>
  <si>
    <t>Arlövs sockerbruk</t>
  </si>
  <si>
    <t>Burlöv</t>
  </si>
  <si>
    <t>Örtofta sockerbruk</t>
  </si>
  <si>
    <t>Navestad</t>
  </si>
  <si>
    <t>Bjuv</t>
  </si>
  <si>
    <t>Gelita Sweden AB</t>
  </si>
  <si>
    <t>Klippan</t>
  </si>
  <si>
    <t>INOVYN Sverige AB</t>
  </si>
  <si>
    <t>Kraftvärmeverket Munksjö</t>
  </si>
  <si>
    <t>PC Ifö</t>
  </si>
  <si>
    <t>Kemira Kemi AB</t>
  </si>
  <si>
    <t>Kemira Kemi</t>
  </si>
  <si>
    <t>SCA Wood AB</t>
  </si>
  <si>
    <t>Rundviks sågverk</t>
  </si>
  <si>
    <t>Nordmaling</t>
  </si>
  <si>
    <t>Stenungsund Energi &amp; Miljö AB</t>
  </si>
  <si>
    <t>Perstorp Specialty Chemicals AB</t>
  </si>
  <si>
    <t>Perstorp</t>
  </si>
  <si>
    <t>Orkla Foods Sverige AB</t>
  </si>
  <si>
    <t>Eslövsfabriken</t>
  </si>
  <si>
    <t>Sala-Heby Energi AB</t>
  </si>
  <si>
    <t>Silververket/Värmeverket</t>
  </si>
  <si>
    <t>Sala</t>
  </si>
  <si>
    <t>Bollsta sågverk</t>
  </si>
  <si>
    <t>Scania Oskarshamn</t>
  </si>
  <si>
    <t>SSAB EMEA AB</t>
  </si>
  <si>
    <t>SSAB EMEA Borlänge</t>
  </si>
  <si>
    <t>Hasselfors PC</t>
  </si>
  <si>
    <t>PC Siljanssågen</t>
  </si>
  <si>
    <t>PC Hjorten</t>
  </si>
  <si>
    <t>Klubbgärdet Fastighets AB</t>
  </si>
  <si>
    <t>PC Lövholmens såg</t>
  </si>
  <si>
    <t>Moelven Valåsen AB</t>
  </si>
  <si>
    <t>Moelven</t>
  </si>
  <si>
    <t>PC Electrolux</t>
  </si>
  <si>
    <t>Fjärrvärmecentralen i Boxholm</t>
  </si>
  <si>
    <t>Boxholm</t>
  </si>
  <si>
    <t>The Absolut Company AB</t>
  </si>
  <si>
    <t>Destilleriet</t>
  </si>
  <si>
    <t>GKN Aerospace Sweden AB</t>
  </si>
  <si>
    <t>Volvoanläggningen</t>
  </si>
  <si>
    <t>Stenstaliden panncentral, Kristinehamn</t>
  </si>
  <si>
    <t>Skövdeanläggningen</t>
  </si>
  <si>
    <t>Treetex HVC3 och HVC4</t>
  </si>
  <si>
    <t>Mineralindustri (exkl. metaller)</t>
  </si>
  <si>
    <t>Skövdefabriken</t>
  </si>
  <si>
    <t>Slitefabriken</t>
  </si>
  <si>
    <t>Kalkproduktion Storugns AB</t>
  </si>
  <si>
    <t>Vittinge tegelbruk</t>
  </si>
  <si>
    <t>Heby</t>
  </si>
  <si>
    <t>Nordkalk AB</t>
  </si>
  <si>
    <t>Nordkalk/Köping</t>
  </si>
  <si>
    <t>SMA Mineral AB</t>
  </si>
  <si>
    <t>Luleå kalkverk</t>
  </si>
  <si>
    <t>Ardagh Glass Limmared AB</t>
  </si>
  <si>
    <t>Tranemo</t>
  </si>
  <si>
    <t>Saint Gobain Isover AB</t>
  </si>
  <si>
    <t>Oxelö kalkverk</t>
  </si>
  <si>
    <t>Oxelösund</t>
  </si>
  <si>
    <t>Boda kalkverk</t>
  </si>
  <si>
    <t>Rättvik</t>
  </si>
  <si>
    <t>Rättviks kalkverk</t>
  </si>
  <si>
    <t>Sandarne kalkverk</t>
  </si>
  <si>
    <t>Nynas AB</t>
  </si>
  <si>
    <t>Nynäshamnsraffinaderiet</t>
  </si>
  <si>
    <t>Raffinaderier samt distribution av olja och gas</t>
  </si>
  <si>
    <t>Göteborgsraffinaderiet</t>
  </si>
  <si>
    <t>Preem AB</t>
  </si>
  <si>
    <t>Preemraff i Götebogs kommun</t>
  </si>
  <si>
    <t>St1 Refinery AB</t>
  </si>
  <si>
    <t>Preemraff i Lysekils kommun</t>
  </si>
  <si>
    <t>Lysekil</t>
  </si>
  <si>
    <t>Pappers- och massaindustri samt tryckerier</t>
  </si>
  <si>
    <t>Arctic Paper Munkedals AB</t>
  </si>
  <si>
    <t>Munkedal</t>
  </si>
  <si>
    <t>BillerudKorsnäs Frövi</t>
  </si>
  <si>
    <t>BillerudKorsnäs Sweden AB</t>
  </si>
  <si>
    <t>Gruvöns bruk</t>
  </si>
  <si>
    <t>Karlsborgs bruk</t>
  </si>
  <si>
    <t>BillerudKorsnäs Skärblacka</t>
  </si>
  <si>
    <t>Nordic Paper Bäckhammar AB</t>
  </si>
  <si>
    <t>Bäckhammars bruk</t>
  </si>
  <si>
    <t>AB Sandvik Materials Technology</t>
  </si>
  <si>
    <t>Domsjö Fabriker AB</t>
  </si>
  <si>
    <t>Domsjö Fabriker</t>
  </si>
  <si>
    <t>Bengtsfors</t>
  </si>
  <si>
    <t>Skåpaforsverken</t>
  </si>
  <si>
    <t>Fiskeby Board AB</t>
  </si>
  <si>
    <t>Mondi Dynäs AB</t>
  </si>
  <si>
    <t>Holmen Paper AB</t>
  </si>
  <si>
    <t>Bravikens pappersbruk</t>
  </si>
  <si>
    <t>Hallsta pappersbruk</t>
  </si>
  <si>
    <t>Iggesunds bruk</t>
  </si>
  <si>
    <t>Smurfit Kappa Kraftliner Piteå AB</t>
  </si>
  <si>
    <t>Smurfit Kappa Kraftliner Piteå</t>
  </si>
  <si>
    <t>Klippans Bruk AB</t>
  </si>
  <si>
    <t>Lessebo Paper AB</t>
  </si>
  <si>
    <t>Lessebo bruk</t>
  </si>
  <si>
    <t>Lessebo</t>
  </si>
  <si>
    <t>Gävle Bruk</t>
  </si>
  <si>
    <t>Metsä Tissue AB</t>
  </si>
  <si>
    <t>Katrinefors bruk</t>
  </si>
  <si>
    <t>Nyboholms bruk</t>
  </si>
  <si>
    <t>Pauliströms bruk</t>
  </si>
  <si>
    <t>Metsä Board Sverige AB</t>
  </si>
  <si>
    <t>Nordic Paper Seffle AB</t>
  </si>
  <si>
    <t>BillerudKorsnäs Rockhammar</t>
  </si>
  <si>
    <t>Rottneros Bruk AB</t>
  </si>
  <si>
    <t>Rottneros bruk</t>
  </si>
  <si>
    <t>Sunne</t>
  </si>
  <si>
    <t>SCA Graphic Sundsvall AB</t>
  </si>
  <si>
    <t>Ortvikens pappersbruk</t>
  </si>
  <si>
    <t>SCA Östrand</t>
  </si>
  <si>
    <t>Timrå</t>
  </si>
  <si>
    <t>Essity Hygiene and Health AB</t>
  </si>
  <si>
    <t>Lilla Edet</t>
  </si>
  <si>
    <t>SCA Munksund AB</t>
  </si>
  <si>
    <t>SCA  Munksund AB</t>
  </si>
  <si>
    <t>Ahlstrom-Munksjö Aspa Bruk AB</t>
  </si>
  <si>
    <t>Askersund</t>
  </si>
  <si>
    <t>Arctic Paper Grycksbo AB</t>
  </si>
  <si>
    <t>Stora Enso Fors AB</t>
  </si>
  <si>
    <t>Hylte</t>
  </si>
  <si>
    <t>Stora Enso Nymölla AB</t>
  </si>
  <si>
    <t>Bromölla</t>
  </si>
  <si>
    <t>Skutskärs bruk</t>
  </si>
  <si>
    <t>Älvkarleby</t>
  </si>
  <si>
    <t>Stora Enso Skoghalls bruk</t>
  </si>
  <si>
    <t>Hammarö</t>
  </si>
  <si>
    <t>Sofidel Sweden AB</t>
  </si>
  <si>
    <t>Kinda</t>
  </si>
  <si>
    <t>Södra skogsägarna ekonomisk förening</t>
  </si>
  <si>
    <t>Södra Cell Mönsterås</t>
  </si>
  <si>
    <t>Mönsterås</t>
  </si>
  <si>
    <t>Södra Cell Mörrum</t>
  </si>
  <si>
    <t>Södra Cell Värö</t>
  </si>
  <si>
    <t>Waggeryd Cell AB</t>
  </si>
  <si>
    <t>Vaggeryd</t>
  </si>
  <si>
    <t>Vallviks Bruk AB</t>
  </si>
  <si>
    <t>Vallviks bruk</t>
  </si>
  <si>
    <t>Eda</t>
  </si>
  <si>
    <t>Kanthal AB</t>
  </si>
  <si>
    <t>Hallstahammar</t>
  </si>
  <si>
    <t>Ovako Bar AB</t>
  </si>
  <si>
    <t>Höganäs Sweden AB</t>
  </si>
  <si>
    <t>Höganäs Sweden AB Halmstad</t>
  </si>
  <si>
    <t>Höganäs</t>
  </si>
  <si>
    <t>Outokumpu Stainless AB</t>
  </si>
  <si>
    <t>Avesta Jernverk</t>
  </si>
  <si>
    <t>Degerfors</t>
  </si>
  <si>
    <t>Ovako Sweden AB</t>
  </si>
  <si>
    <t>Ovako Sweden AB, Hofors</t>
  </si>
  <si>
    <t>SSAB EMEA Oxelösund</t>
  </si>
  <si>
    <t>SSAB EMEA Luleå</t>
  </si>
  <si>
    <t>Uddeholms AB</t>
  </si>
  <si>
    <t>Hagfors Jernverk</t>
  </si>
  <si>
    <t>Hagfors</t>
  </si>
  <si>
    <t>LKAB Kiruna</t>
  </si>
  <si>
    <t>LKAB Malmberget</t>
  </si>
  <si>
    <t>LKAB Svappavaara</t>
  </si>
  <si>
    <t>Partille Energi AB</t>
  </si>
  <si>
    <t>Björndammens panncentral</t>
  </si>
  <si>
    <t>Partille</t>
  </si>
  <si>
    <t>Volvo Personvagnar AB</t>
  </si>
  <si>
    <t>Volvo Personvagnar AB Karosskomponenter, Olofström</t>
  </si>
  <si>
    <t>Olofström</t>
  </si>
  <si>
    <t>Perstorp Oxo AB</t>
  </si>
  <si>
    <t>Solör Bioenergi Öst AB</t>
  </si>
  <si>
    <t>Talja Panncentral</t>
  </si>
  <si>
    <t>Flen</t>
  </si>
  <si>
    <t>Lindås</t>
  </si>
  <si>
    <t>Bromölla fjärrvärme</t>
  </si>
  <si>
    <t>Lugnviksverket P1 och P2</t>
  </si>
  <si>
    <t>Styckåsverket</t>
  </si>
  <si>
    <t>Äpplet</t>
  </si>
  <si>
    <t>Bokebergs panncentral</t>
  </si>
  <si>
    <t>Panncentral Söder</t>
  </si>
  <si>
    <t>HVC Reserv</t>
  </si>
  <si>
    <t>Befesa Scandust AB</t>
  </si>
  <si>
    <t>PC Långa raden</t>
  </si>
  <si>
    <t>PC Havren</t>
  </si>
  <si>
    <t>Fabriken i Brunna</t>
  </si>
  <si>
    <t>LHVC</t>
  </si>
  <si>
    <t>Lund</t>
  </si>
  <si>
    <t>Jokkmokks Värmeverk AB</t>
  </si>
  <si>
    <t>Jokkmokk</t>
  </si>
  <si>
    <t>Nordic carbide AB</t>
  </si>
  <si>
    <t>Reservcentralen i Osby</t>
  </si>
  <si>
    <t>Munkfors Energi AB</t>
  </si>
  <si>
    <t>Munkfors Värmeverk</t>
  </si>
  <si>
    <t>Munkfors</t>
  </si>
  <si>
    <t>A9 Garnisonen, Kristinehamn</t>
  </si>
  <si>
    <t>Källhagsverket, Avesta</t>
  </si>
  <si>
    <t>PC Björkberg, Hudiksvall</t>
  </si>
  <si>
    <t>PC Sjukhuset, Hudiksvall</t>
  </si>
  <si>
    <t>Höghammar Reservcentral</t>
  </si>
  <si>
    <t>FVC AVR Fagersta By</t>
  </si>
  <si>
    <t>Panncentralen Bäckagård</t>
  </si>
  <si>
    <t>HVC Regementet</t>
  </si>
  <si>
    <t>Förvaltningshuset</t>
  </si>
  <si>
    <t>Nyhem HVC</t>
  </si>
  <si>
    <t>Panncentralen 2, Nynäshamn</t>
  </si>
  <si>
    <t>HVC Lindsdal</t>
  </si>
  <si>
    <t>HVC Effektvägen</t>
  </si>
  <si>
    <t>Backa panncentral</t>
  </si>
  <si>
    <t>Hagfors Energi AB</t>
  </si>
  <si>
    <t>Hagfors värmeverk/Ängfallheden</t>
  </si>
  <si>
    <t>HVC Bergbacken</t>
  </si>
  <si>
    <t>Säter</t>
  </si>
  <si>
    <t>HVC Haggården</t>
  </si>
  <si>
    <t>HVC Säters sjukhus</t>
  </si>
  <si>
    <t>HVC Åsen</t>
  </si>
  <si>
    <t>PC Sågen, P4 &amp; P5, Hällefors</t>
  </si>
  <si>
    <t>Hällefors</t>
  </si>
  <si>
    <t>PC 514, P10 &amp; P11, Hällefors</t>
  </si>
  <si>
    <t>Saltvikshöjden</t>
  </si>
  <si>
    <t>Ljungdala panncentral</t>
  </si>
  <si>
    <t>Göviken</t>
  </si>
  <si>
    <t>Körfältet</t>
  </si>
  <si>
    <t>Odensala</t>
  </si>
  <si>
    <t>Torvalla</t>
  </si>
  <si>
    <t>Hetvattencentral Ljungarum</t>
  </si>
  <si>
    <t>Kranen</t>
  </si>
  <si>
    <t>TPC Heden</t>
  </si>
  <si>
    <t>PC Pilen</t>
  </si>
  <si>
    <t>PC Hembygdsgatan</t>
  </si>
  <si>
    <t>PC Tegelbruket</t>
  </si>
  <si>
    <t>PC Bulten</t>
  </si>
  <si>
    <t>HVC Hagaberg</t>
  </si>
  <si>
    <t>HVC Vedevåg</t>
  </si>
  <si>
    <t>Alnarps PC</t>
  </si>
  <si>
    <t>Lomma</t>
  </si>
  <si>
    <t>Återbruket</t>
  </si>
  <si>
    <t>Lilltjärns panncentral</t>
  </si>
  <si>
    <t>Snickarens PC</t>
  </si>
  <si>
    <t>VafabMiljö Kommunalförbund</t>
  </si>
  <si>
    <t>Gryta gasmotor/gaspanna</t>
  </si>
  <si>
    <t>Mölndal Energi AB AstraZenaca effektcentral</t>
  </si>
  <si>
    <t>Panncentral Brandstation effektcentral</t>
  </si>
  <si>
    <t>EC Flygfältet</t>
  </si>
  <si>
    <t>EC Nordkap</t>
  </si>
  <si>
    <t>HVC Svedjan</t>
  </si>
  <si>
    <t>OP Segheten</t>
  </si>
  <si>
    <t>OP Västerhaga</t>
  </si>
  <si>
    <t>Olofströms Kraft AB</t>
  </si>
  <si>
    <t>Agrasjö panncentral</t>
  </si>
  <si>
    <t>Ekerydsplan panncentral</t>
  </si>
  <si>
    <t>Larsgårdens panncentral</t>
  </si>
  <si>
    <t>Vilbokens panncentral</t>
  </si>
  <si>
    <t>FP och OP</t>
  </si>
  <si>
    <t>PC Kristineberg</t>
  </si>
  <si>
    <t>Anläggning Loket</t>
  </si>
  <si>
    <t>Diakonen</t>
  </si>
  <si>
    <t>Tjuren</t>
  </si>
  <si>
    <t>Kuggstången panncentral</t>
  </si>
  <si>
    <t>Lasarettet panncentral</t>
  </si>
  <si>
    <t>Skruven panncentral</t>
  </si>
  <si>
    <t>PC Nybygget</t>
  </si>
  <si>
    <t>Värmeverket Surahammar</t>
  </si>
  <si>
    <t>Stormyrens HVC</t>
  </si>
  <si>
    <t>Värnamo Energi AB Värmeverk</t>
  </si>
  <si>
    <t>Cloetta HVC</t>
  </si>
  <si>
    <t>FFV HVC</t>
  </si>
  <si>
    <t>Kärna Brunn HVC</t>
  </si>
  <si>
    <t>Ljungsbro HVC</t>
  </si>
  <si>
    <t>Tierps Fjärrvärme AB</t>
  </si>
  <si>
    <t>Vallskogaväg 6 (f.d gasolanläggningen)</t>
  </si>
  <si>
    <t>Tierp</t>
  </si>
  <si>
    <t>Oljecentralen</t>
  </si>
  <si>
    <t>Panncentral Rosenhäll</t>
  </si>
  <si>
    <t>Västvatten AB</t>
  </si>
  <si>
    <t>Skansverket</t>
  </si>
  <si>
    <t>HVC Simhallen</t>
  </si>
  <si>
    <t>Okvista värmeverk</t>
  </si>
  <si>
    <t>Vallentuna</t>
  </si>
  <si>
    <t>Vallentuna värmeverk</t>
  </si>
  <si>
    <t>PC Sjukhuset Varberg</t>
  </si>
  <si>
    <t>PC Domarringen</t>
  </si>
  <si>
    <t>PC Listen</t>
  </si>
  <si>
    <t>Blomgatan</t>
  </si>
  <si>
    <t>Tallholmen</t>
  </si>
  <si>
    <t>Skrubbs panna 2</t>
  </si>
  <si>
    <t>Suderbys Hejdeby 1:58</t>
  </si>
  <si>
    <t>FVC2 Fårbo</t>
  </si>
  <si>
    <t>FVC6 Lasarettets panncentral</t>
  </si>
  <si>
    <t>Fjärrvärmecentral Ödåkra</t>
  </si>
  <si>
    <t>Björknan Mönsterås Fjärrvärme</t>
  </si>
  <si>
    <t>Stolpen Mönsterås Fjärrvärme</t>
  </si>
  <si>
    <t>HVC1 Fräsen</t>
  </si>
  <si>
    <t>PC Kungsmarken i Karlskrona</t>
  </si>
  <si>
    <t>Sahlgrenska sjukhusets reservkraft</t>
  </si>
  <si>
    <t>Panncentral Eksätter</t>
  </si>
  <si>
    <t>Reservcentralen Gjuterigatan</t>
  </si>
  <si>
    <t>Stensikens PC</t>
  </si>
  <si>
    <t>Paroc AB</t>
  </si>
  <si>
    <t>Hällekisfabriken</t>
  </si>
  <si>
    <t>IKEA Industry Hultsfred AB</t>
  </si>
  <si>
    <t>PC AGA, Avesta</t>
  </si>
  <si>
    <t>Nygårds panncentral</t>
  </si>
  <si>
    <t>Åmål</t>
  </si>
  <si>
    <t>SCA Energy AB BioNorr</t>
  </si>
  <si>
    <t>Moskogen kraftvärmeverk</t>
  </si>
  <si>
    <t>Norra Mölnvik</t>
  </si>
  <si>
    <t>Värmdö</t>
  </si>
  <si>
    <t>Hästhagen</t>
  </si>
  <si>
    <t>Kils Energi AB</t>
  </si>
  <si>
    <t>Lersäters panncentral</t>
  </si>
  <si>
    <t>Kil</t>
  </si>
  <si>
    <t>Karlslunds panncentral</t>
  </si>
  <si>
    <t>Dalidens panncentral</t>
  </si>
  <si>
    <t>PC Bäckfåran</t>
  </si>
  <si>
    <t>Volvo Panncentral</t>
  </si>
  <si>
    <t>Åmåls PC</t>
  </si>
  <si>
    <t>Fagersta Stainless AB</t>
  </si>
  <si>
    <t>Fagersta 3:3 + Semla</t>
  </si>
  <si>
    <t>Nyby Operations</t>
  </si>
  <si>
    <t>Effektvägen Pellets</t>
  </si>
  <si>
    <t>PC Vä</t>
  </si>
  <si>
    <t>Ovako Bar AB, Boxholm</t>
  </si>
  <si>
    <t>PC Iggesund, Hudiksvall</t>
  </si>
  <si>
    <t>Ovako Sweden AB, Hällefors</t>
  </si>
  <si>
    <t>Panncentral Röbäck</t>
  </si>
  <si>
    <t>Storegårdens panncentral</t>
  </si>
  <si>
    <t>Platenskolan</t>
  </si>
  <si>
    <t>TPC Sjöstad</t>
  </si>
  <si>
    <t>Degerfors Energi AB</t>
  </si>
  <si>
    <t>HVC Degerfors</t>
  </si>
  <si>
    <t>Tidaholms Energi ABs Kraftvärmeverk</t>
  </si>
  <si>
    <t>Reservpanncentralen Mossgatan</t>
  </si>
  <si>
    <t>Ferrum</t>
  </si>
  <si>
    <t>Glaciären</t>
  </si>
  <si>
    <t>Hjalmar Lundbohmsskolan</t>
  </si>
  <si>
    <t>TPC Zakrisdal</t>
  </si>
  <si>
    <t>Söderköping</t>
  </si>
  <si>
    <t>Hamra fjärrvärmecentral</t>
  </si>
  <si>
    <t>Vallapannan</t>
  </si>
  <si>
    <t>Hörneborgsverket</t>
  </si>
  <si>
    <t>Älvsbyns Energi AB</t>
  </si>
  <si>
    <t>Älvsbyns hetvattencentral</t>
  </si>
  <si>
    <t>Älvsbyn</t>
  </si>
  <si>
    <t>Höganäs Energi AB</t>
  </si>
  <si>
    <t>Hetvattencentral 1</t>
  </si>
  <si>
    <t>Biovärmeverket i Klippan</t>
  </si>
  <si>
    <t>PC Städet</t>
  </si>
  <si>
    <t>Dåva kraftvärmeverk</t>
  </si>
  <si>
    <t>PC Halda</t>
  </si>
  <si>
    <t>RPC Skåre</t>
  </si>
  <si>
    <t>Jabo Fjärrvärmeverk</t>
  </si>
  <si>
    <t>Tranemo panncentral</t>
  </si>
  <si>
    <t>Reservpanna Timrå Tallnäs</t>
  </si>
  <si>
    <t>Reservpannor Timrå industriområde</t>
  </si>
  <si>
    <t>Badhusvägen PC</t>
  </si>
  <si>
    <t>Håbo</t>
  </si>
  <si>
    <t>Tegelbruksvägen PC</t>
  </si>
  <si>
    <t>Saint Gobain Sweden AB BU Gyproc</t>
  </si>
  <si>
    <t>Reservpanncentralen i Älmhult</t>
  </si>
  <si>
    <t>Knauf Danogips GmbH</t>
  </si>
  <si>
    <t>Backen</t>
  </si>
  <si>
    <t>Värmeverk Häggatorps i Ronneby</t>
  </si>
  <si>
    <t>PC Åhus</t>
  </si>
  <si>
    <t>Kilsunds panncentral</t>
  </si>
  <si>
    <t>Reservcentral Vagnen 4 i Ljungby</t>
  </si>
  <si>
    <t>Njudung Energi Sävsjö AB</t>
  </si>
  <si>
    <t>Hantverkaren</t>
  </si>
  <si>
    <t>Sävsjö</t>
  </si>
  <si>
    <t>Södra industriområdet</t>
  </si>
  <si>
    <t>Skoghall panncentral</t>
  </si>
  <si>
    <t>Elmeverket i Älmhult</t>
  </si>
  <si>
    <t>Spetslastpanna Hagfors Jernverk</t>
  </si>
  <si>
    <t>HVC Ekobilen</t>
  </si>
  <si>
    <t>PC Holmsund</t>
  </si>
  <si>
    <t>FVC Kvarnsveden</t>
  </si>
  <si>
    <t>FVC Romme</t>
  </si>
  <si>
    <t>Ekobackens PC</t>
  </si>
  <si>
    <t>Trollhättan Energi AB, Näl</t>
  </si>
  <si>
    <t>Hetvattencentral Flahult</t>
  </si>
  <si>
    <t>Hetvattencentral Bankeryd Alva</t>
  </si>
  <si>
    <t>Hetvattencentral Bankeryd</t>
  </si>
  <si>
    <t>Uddetorp</t>
  </si>
  <si>
    <t>Järna panncentral</t>
  </si>
  <si>
    <t>Stora Enso Timber AB</t>
  </si>
  <si>
    <t>Ala Sågverk</t>
  </si>
  <si>
    <t>PC Verket</t>
  </si>
  <si>
    <t>Panncentralen Gästgivaren</t>
  </si>
  <si>
    <t>Bergkvist-Insjön</t>
  </si>
  <si>
    <t>Leksand</t>
  </si>
  <si>
    <t>Kraftvärmeverk Karlskrona</t>
  </si>
  <si>
    <t>PC Orsa Gamla</t>
  </si>
  <si>
    <t>Orsa</t>
  </si>
  <si>
    <t>PC Orsa Nya</t>
  </si>
  <si>
    <t>PC Solskiftet</t>
  </si>
  <si>
    <t>Östervångsverket</t>
  </si>
  <si>
    <t>Trelleborg</t>
  </si>
  <si>
    <t>Sjöviksverket</t>
  </si>
  <si>
    <t>Hässleholmsfabriken</t>
  </si>
  <si>
    <t>PC Sandåsavägen</t>
  </si>
  <si>
    <t>Härjeåns Energi AB</t>
  </si>
  <si>
    <t>HVC Kopparslagaren</t>
  </si>
  <si>
    <t>Härjedalen</t>
  </si>
  <si>
    <t>PC Östrand</t>
  </si>
  <si>
    <t>Renova AB</t>
  </si>
  <si>
    <t>Renova avfallsförbränningsanläggning</t>
  </si>
  <si>
    <t>Sösia fjärrvärmeanläggning</t>
  </si>
  <si>
    <t>Åre</t>
  </si>
  <si>
    <t>Åre Norra</t>
  </si>
  <si>
    <t>Sandåsa Timber AB</t>
  </si>
  <si>
    <t>Åkers sågverk</t>
  </si>
  <si>
    <t>Reservkraft Hedensbyn</t>
  </si>
  <si>
    <t>ER1</t>
  </si>
  <si>
    <t>Hetvattencentral Liljeholmen</t>
  </si>
  <si>
    <t>Norsaverkets avfallsförbränningsanläggning</t>
  </si>
  <si>
    <t>Åmotfors Energi</t>
  </si>
  <si>
    <t>Haparanda Värmeverk AB</t>
  </si>
  <si>
    <t>Haparanda</t>
  </si>
  <si>
    <t>IKEA Industry Älmhult</t>
  </si>
  <si>
    <t>SYSAV</t>
  </si>
  <si>
    <t>Sysavs avfallsförbränningsanläggning</t>
  </si>
  <si>
    <t>Vara Energi Värme AB</t>
  </si>
  <si>
    <t>Vara Energi panncentral</t>
  </si>
  <si>
    <t>Vara</t>
  </si>
  <si>
    <t>Oljecontainer</t>
  </si>
  <si>
    <t>Yara AB</t>
  </si>
  <si>
    <t>Yara AB Köpingsfabriken</t>
  </si>
  <si>
    <t>N2O</t>
  </si>
  <si>
    <t>Örtoftaverket</t>
  </si>
  <si>
    <t>Panncentralen vid Skinnskattebergs sågverk</t>
  </si>
  <si>
    <t>Skinnskatteberg</t>
  </si>
  <si>
    <t>Ämthyttans panncentral</t>
  </si>
  <si>
    <t>Lillesjöverket</t>
  </si>
  <si>
    <t>Värmekällan</t>
  </si>
  <si>
    <t>BI-QEM Resins AB</t>
  </si>
  <si>
    <t>Avfallspanna Mora - Utmeland</t>
  </si>
  <si>
    <t>Celanese Production Sweden AB</t>
  </si>
  <si>
    <t>Celanese Emulsions Norden AB</t>
  </si>
  <si>
    <t>Läggesta Panncentral</t>
  </si>
  <si>
    <t>Kubikenborg Aluminium AB</t>
  </si>
  <si>
    <t>C2F6, CF4, CO2</t>
  </si>
  <si>
    <t>Vargön Alloys AB</t>
  </si>
  <si>
    <t>LVC4 Lyviksverket</t>
  </si>
  <si>
    <t>Kristinehed avfallskraftvärmeverk</t>
  </si>
  <si>
    <t>Varaslättens lagerhus</t>
  </si>
  <si>
    <t>Kullö panncentral</t>
  </si>
  <si>
    <t>Vaxholm</t>
  </si>
  <si>
    <t>Hetvattencentral Axamo</t>
  </si>
  <si>
    <t>Reservcentral Värmeverket 1</t>
  </si>
  <si>
    <t>Panncentralen Gällivare sjukhus NLL</t>
  </si>
  <si>
    <t>Edsbyn</t>
  </si>
  <si>
    <t>Filbornaverket</t>
  </si>
  <si>
    <t>Bomhus Energi AB</t>
  </si>
  <si>
    <t>Bomhus Energi</t>
  </si>
  <si>
    <t>AB Karl Hedins sågverk</t>
  </si>
  <si>
    <t>Krylbo sågverk</t>
  </si>
  <si>
    <t>Värmeverket Hamnen</t>
  </si>
  <si>
    <t>Åsby panncentral</t>
  </si>
  <si>
    <t>SSAB EMEA Finspång</t>
  </si>
  <si>
    <t>Brunflo Åkre</t>
  </si>
  <si>
    <t>Nipan</t>
  </si>
  <si>
    <t>Pinnacle Sweden AB</t>
  </si>
  <si>
    <t>Fritsla Panncentral</t>
  </si>
  <si>
    <t>Swedish Hospital Partners AB</t>
  </si>
  <si>
    <t>Reservkraftanläggning för Nya Karolinska i Solna</t>
  </si>
  <si>
    <t>PC STENA</t>
  </si>
  <si>
    <t>Sandkilsverket Åkersberga</t>
  </si>
  <si>
    <t>TC1 &amp; TC2</t>
  </si>
  <si>
    <t>Panncentral F17</t>
  </si>
  <si>
    <t>PC Huven</t>
  </si>
  <si>
    <t>COOP Terminalen</t>
  </si>
  <si>
    <t>Gaspanna Sjukhuset</t>
  </si>
  <si>
    <t>Hjo Energi AB</t>
  </si>
  <si>
    <t>Värmeverket Hjo Energi AB</t>
  </si>
  <si>
    <t>Hjo</t>
  </si>
  <si>
    <t>Vilbokens biopanna</t>
  </si>
  <si>
    <t>PC Ekenässjön</t>
  </si>
  <si>
    <t>Arninge fjärrvärmeanläggning</t>
  </si>
  <si>
    <t>Åva fjärrvärmeanläggning</t>
  </si>
  <si>
    <t>PC Bonaren</t>
  </si>
  <si>
    <t>PC Samhall</t>
  </si>
  <si>
    <t>PC Köpmannen</t>
  </si>
  <si>
    <t>HVC Söderala</t>
  </si>
  <si>
    <t>Bulten</t>
  </si>
  <si>
    <t>Panncentral Lokstallsvägen</t>
  </si>
  <si>
    <t>Arvika Teknik AB</t>
  </si>
  <si>
    <t>Rötgaspannan Arvika avloppsreningsverk</t>
  </si>
  <si>
    <t>Brandmannen Hjo Energi AB</t>
  </si>
  <si>
    <t>Odal Hjo Energi AB</t>
  </si>
  <si>
    <t>HVC Stora Valla</t>
  </si>
  <si>
    <t>Lotta</t>
  </si>
  <si>
    <t>PC Heden Mora</t>
  </si>
  <si>
    <t>KVV Transtorp</t>
  </si>
  <si>
    <t>KVV Kopparslagaren</t>
  </si>
  <si>
    <t>Panncentral biolja</t>
  </si>
  <si>
    <t>Oxhagen containerpanna</t>
  </si>
  <si>
    <t>PC City</t>
  </si>
  <si>
    <t>Pc 8 Porsödalen</t>
  </si>
  <si>
    <t>Gislaved Energi AB</t>
  </si>
  <si>
    <t>Mossarp PC</t>
  </si>
  <si>
    <t>Gislaved</t>
  </si>
  <si>
    <t>Gisle PC</t>
  </si>
  <si>
    <t>MPC Brandstation</t>
  </si>
  <si>
    <t>Anderstorp PC</t>
  </si>
  <si>
    <t>Dalby</t>
  </si>
  <si>
    <t>Sobackens Miljöanläggning</t>
  </si>
  <si>
    <t>Navet</t>
  </si>
  <si>
    <t>Överskott/ underskott</t>
  </si>
  <si>
    <t>Kommentar</t>
  </si>
  <si>
    <t>NAP nr</t>
  </si>
  <si>
    <t>Utsläppt gas</t>
  </si>
  <si>
    <t>Summa</t>
  </si>
  <si>
    <t>SUMMA</t>
  </si>
  <si>
    <t>Utsläpp 2018 (tusen ton CO2 ekv)</t>
  </si>
  <si>
    <t>Utsläpp 2019 (tusen ton CO2 ekv)</t>
  </si>
  <si>
    <t>Utsläpp 2013 (tusen ton CO2 ekv)</t>
  </si>
  <si>
    <t>Utsläpp 2014 (tusen ton CO2 ekv)</t>
  </si>
  <si>
    <t>Utsläpp 2015 (tusen ton CO2 ekv)</t>
  </si>
  <si>
    <t>Utsläpp 2016 (tusen ton CO2 ekv)</t>
  </si>
  <si>
    <t>Utsläpp 2017 (tusen ton CO2 ekv)</t>
  </si>
  <si>
    <t>Nevel AB</t>
  </si>
  <si>
    <t>Nouryon Pulp and Performance Chemicals AB</t>
  </si>
  <si>
    <t>Höganäs Borgestad AB</t>
  </si>
  <si>
    <t>SCA Obbola AB</t>
  </si>
  <si>
    <t>Ahlstrom-Munksjö AB</t>
  </si>
  <si>
    <t>Stora Enso AB</t>
  </si>
  <si>
    <t>Björneborg Steel AB</t>
  </si>
  <si>
    <t>SCA Energy AB</t>
  </si>
  <si>
    <t>Heden reservcentral</t>
  </si>
  <si>
    <t>Nybro Värmecentral</t>
  </si>
  <si>
    <t>Kramfors, HVC Brunne</t>
  </si>
  <si>
    <t>Riskullaverket</t>
  </si>
  <si>
    <t>Svenljunga fjärrvärmeverk</t>
  </si>
  <si>
    <t>HVC3 Tornby</t>
  </si>
  <si>
    <t>Hultsfred, Värmeverk</t>
  </si>
  <si>
    <t>Tibro, Baggeboverket</t>
  </si>
  <si>
    <t>Nouryon Functional Chemicals AB</t>
  </si>
  <si>
    <t>AAK Sweden AB</t>
  </si>
  <si>
    <t>SCA Obbola</t>
  </si>
  <si>
    <t>Stora Enso Paper AB Hylte Mill</t>
  </si>
  <si>
    <t>Kraftvärmeverket Gjutaren</t>
  </si>
  <si>
    <t>Tibro, Järnvägsgatan</t>
  </si>
  <si>
    <t>Panna 11</t>
  </si>
  <si>
    <t>Bjuv, Höganäs Bjuf</t>
  </si>
  <si>
    <t>Orrekullens Panncentral</t>
  </si>
  <si>
    <t>Högbytorp CHP</t>
  </si>
  <si>
    <t>VC3</t>
  </si>
  <si>
    <t>PC Industrivägen</t>
  </si>
  <si>
    <t>PC Manhem</t>
  </si>
  <si>
    <t>PC Sävast</t>
  </si>
  <si>
    <t>PC P5</t>
  </si>
  <si>
    <t>PC Bodensågen</t>
  </si>
  <si>
    <t>PC Bränslan</t>
  </si>
  <si>
    <t>Panncentral Badhuset</t>
  </si>
  <si>
    <t>Totala Utsläpp (ton CO2 ekv)</t>
  </si>
  <si>
    <t>Procentuell förändring</t>
  </si>
  <si>
    <t>Utsläpp 2020 (tusen ton CO2 ekv)</t>
  </si>
  <si>
    <t>Utsläpp 2019 (ton CO2ekv)</t>
  </si>
  <si>
    <t>Utsläpp 2020 (ton CO2 ekv)</t>
  </si>
  <si>
    <t>Utfärdade utsläppsrätter*</t>
  </si>
  <si>
    <t>Borås Energi och Miljö AB</t>
  </si>
  <si>
    <t>Gävle Kraftvärme AB</t>
  </si>
  <si>
    <t>Boliden Mineral AB</t>
  </si>
  <si>
    <t>Figeholm</t>
  </si>
  <si>
    <t>Crane AB Ångcentral</t>
  </si>
  <si>
    <t>Crane AB</t>
  </si>
  <si>
    <t>Värmeverket Rättvik</t>
  </si>
  <si>
    <t>Värmevärden Siljan AB</t>
  </si>
  <si>
    <t>Haparanda Ahlmarksvägen</t>
  </si>
  <si>
    <t>IKEA Industry Älmhult AB</t>
  </si>
  <si>
    <t>Mariestads kommun</t>
  </si>
  <si>
    <t>TPC Härjedalsgatan</t>
  </si>
  <si>
    <t>Haparanda Biooljepanna</t>
  </si>
  <si>
    <t>Mariestads avloppsreningsverk</t>
  </si>
  <si>
    <t>Värmevärden i Hofors Ångcentralen</t>
  </si>
  <si>
    <t>Site Eskilstuna</t>
  </si>
  <si>
    <t>Site Västerås</t>
  </si>
  <si>
    <t>Site Katrineholm</t>
  </si>
  <si>
    <t>Foodhill, Bjuv</t>
  </si>
  <si>
    <t>InterXion STO anläggningar</t>
  </si>
  <si>
    <t>Värmevärden Säffle AB</t>
  </si>
  <si>
    <t>Hetvattencentralen Stigamo</t>
  </si>
  <si>
    <t>Husum Pulp AB</t>
  </si>
  <si>
    <t>Gasturbin, G5 Södra</t>
  </si>
  <si>
    <t>HVC Deponigas</t>
  </si>
  <si>
    <t>Reservcentral Slipstenen 3</t>
  </si>
  <si>
    <t>Forumpannan</t>
  </si>
  <si>
    <t>Utsläpp 2021 (ton CO2 ekv)</t>
  </si>
  <si>
    <t>Utsläpp 2021 (tusen ton CO2 ekv)</t>
  </si>
  <si>
    <t>Ingelsta HVC</t>
  </si>
  <si>
    <t>HVC Rötgas</t>
  </si>
  <si>
    <t>Arla panncentral</t>
  </si>
  <si>
    <t>*Preliminär</t>
  </si>
  <si>
    <t>Utsläpp 2022 (tusen ton CO2 ekv)</t>
  </si>
  <si>
    <t>Utsläpp 2022 (ton CO2 ekv)</t>
  </si>
  <si>
    <t>Reservkraft Södersjukhuset</t>
  </si>
  <si>
    <t>Askims PC</t>
  </si>
  <si>
    <t>Haparanda P1</t>
  </si>
  <si>
    <t>Trelleborg Bio 10</t>
  </si>
  <si>
    <t>Setrapannan</t>
  </si>
  <si>
    <t>TPC Sjukhuset</t>
  </si>
  <si>
    <t>Tuna 3:4</t>
  </si>
  <si>
    <t>Skogmur 3:2</t>
  </si>
  <si>
    <t>HVC Karlsnäs</t>
  </si>
  <si>
    <t>PC Tostarp</t>
  </si>
  <si>
    <t>LOCUM Aktiebolag</t>
  </si>
  <si>
    <t>Göteborg Energi Aktiebolag</t>
  </si>
  <si>
    <t>Haparanda Värmeverk Aktiebolag</t>
  </si>
  <si>
    <t>Microsoft Sweden 1172 AB</t>
  </si>
  <si>
    <t>Ulricehamns Energi Aktiebolag</t>
  </si>
  <si>
    <t>Alleima Tube AB</t>
  </si>
  <si>
    <t>Utfärdade utsläppsrätter 2023</t>
  </si>
  <si>
    <t>Ena Energi AB</t>
  </si>
  <si>
    <t>Täby Miljövärme AB</t>
  </si>
  <si>
    <t>Swedavia AB</t>
  </si>
  <si>
    <t>Adven Sverige AB</t>
  </si>
  <si>
    <t>Västra Mälardalens Energi och Miljö AB</t>
  </si>
  <si>
    <t>Halmstad Energi och Miljö AB</t>
  </si>
  <si>
    <t>Eskilstuna Energi och Miljö Aktiebolag</t>
  </si>
  <si>
    <t>Solör Bioenergi Falköping AB</t>
  </si>
  <si>
    <t>Falu Energi och Vatten AB</t>
  </si>
  <si>
    <t>Emmaboda Energi och Miljö AB</t>
  </si>
  <si>
    <t>E.ON Mälarkraft Värme Aktiebolag</t>
  </si>
  <si>
    <t>Gävle kraftvärme AB</t>
  </si>
  <si>
    <t>Solör Bioenergi Ale AB</t>
  </si>
  <si>
    <t>Västervik Miljö och Energi AB</t>
  </si>
  <si>
    <t>Värmevärden i Hofors AB (f d Hofors Energi AB)</t>
  </si>
  <si>
    <t>Härnösand Energi och Miljö AB</t>
  </si>
  <si>
    <t>Tekniska Verken i Linköping AB (publ)</t>
  </si>
  <si>
    <t>Kungälv Närenergi AB</t>
  </si>
  <si>
    <t>Öresundskraft Kraft och Värme AB</t>
  </si>
  <si>
    <t>LaxåVärme AB</t>
  </si>
  <si>
    <t>Linde Energi Värme AB</t>
  </si>
  <si>
    <t>Mjölby- Svartådalen Energi AB</t>
  </si>
  <si>
    <t>Mölndal Energi Aktiebolag</t>
  </si>
  <si>
    <t>Norrtälje Energi Försäljnings AB</t>
  </si>
  <si>
    <t>OKG AB</t>
  </si>
  <si>
    <t>Ronneby Miljö och Teknik AB</t>
  </si>
  <si>
    <t>AB PiteEnergi</t>
  </si>
  <si>
    <t>Smedjebacken Energi AB</t>
  </si>
  <si>
    <t>LOCUM AB</t>
  </si>
  <si>
    <t>Solör Bioenergi Strängnäs AB</t>
  </si>
  <si>
    <t>Sundsvall Energi</t>
  </si>
  <si>
    <t>Sunsdvall Energi AB</t>
  </si>
  <si>
    <t>Svensk Kraftreserv AB</t>
  </si>
  <si>
    <t>Navirum Energi AB</t>
  </si>
  <si>
    <t>Setra Trävaror AB - Setra Nyby sågverk</t>
  </si>
  <si>
    <t>Alingsås Energi AB</t>
  </si>
  <si>
    <t>Söderenergi Aktiebolag</t>
  </si>
  <si>
    <t>Vattenfall AB Heat Uppsala</t>
  </si>
  <si>
    <t>Götene Vatten och Värme AB</t>
  </si>
  <si>
    <t>Vimmerby Energi och Miljö AB</t>
  </si>
  <si>
    <t>Västerbergslagens Energi Aktiebolag</t>
  </si>
  <si>
    <t>Österlens Kraft Fjärrvärme AB</t>
  </si>
  <si>
    <t>Övik Energi Aktiebolag</t>
  </si>
  <si>
    <t>GELITA Sweden AB</t>
  </si>
  <si>
    <t>SCA Wood AB, Rundviks sågverk</t>
  </si>
  <si>
    <t>Stenungsunds Energi och Miljö AB</t>
  </si>
  <si>
    <t>Setra Trävaror</t>
  </si>
  <si>
    <t>Bergkvist Siljan Mora AB</t>
  </si>
  <si>
    <t>Solör Bioenergi Utility Solutions AB</t>
  </si>
  <si>
    <t>Volvo Powertrain Corporation</t>
  </si>
  <si>
    <t>Skövdefariken/Cementa AB</t>
  </si>
  <si>
    <t>Slitefabriken/Cementa AB</t>
  </si>
  <si>
    <t>BMI Produktion Sverige AB</t>
  </si>
  <si>
    <t>Saint-Gobain ISOVER</t>
  </si>
  <si>
    <t>Nynas AB, Göteborgsraffinaderi</t>
  </si>
  <si>
    <t>Hitachi Energy Sweden AB</t>
  </si>
  <si>
    <t>Billerud Skog och Industri AB</t>
  </si>
  <si>
    <t>Billerud Sweden AB Gruvöns Bruk</t>
  </si>
  <si>
    <t>BillerudKorsnäs Sweden AB Karlsborgs Bruk</t>
  </si>
  <si>
    <t>Rexcell Tissue and Airlaid AB</t>
  </si>
  <si>
    <t>Holmen Paper AB / Lars Lundin</t>
  </si>
  <si>
    <t>Iggesund Paperboard AB, Iggesunds Bruk</t>
  </si>
  <si>
    <t>BillerudKorsnäs Skog och Industri AB</t>
  </si>
  <si>
    <t>BillerudKosrnäs Rockhammar</t>
  </si>
  <si>
    <t>Essity Hygiene and Health AB, Edet bruk</t>
  </si>
  <si>
    <t>Ahlstrom-Munksjö Paper</t>
  </si>
  <si>
    <t>Hylte Paper AB</t>
  </si>
  <si>
    <t>Sylvamo Sweden AB</t>
  </si>
  <si>
    <t>Stora Enso Pulp AB, Skutskärs Bruk</t>
  </si>
  <si>
    <t>Södra Skogsägarna ekonomisk förening</t>
  </si>
  <si>
    <t>Södra Skogsägarna Ekonomiskförening</t>
  </si>
  <si>
    <t>Luossavaara Kirunavaara AB</t>
  </si>
  <si>
    <t>Bromölla Fjärrvärme Aktiebolag</t>
  </si>
  <si>
    <t>Befesa Circular Alloys Sweden AB</t>
  </si>
  <si>
    <t>Fresenius Kabi Ab</t>
  </si>
  <si>
    <t>Nordic Carbide AB</t>
  </si>
  <si>
    <t>Olofströms Kraft</t>
  </si>
  <si>
    <t>Ulricehamns Energi AB</t>
  </si>
  <si>
    <t>Varberg Energi Infra AB</t>
  </si>
  <si>
    <t>Öresundskraft Kraft och Värme Aktiebolag</t>
  </si>
  <si>
    <t>hitachi Energy sweden AB</t>
  </si>
  <si>
    <t>Västra Götalandsregionen, Västfastigheter</t>
  </si>
  <si>
    <t>Farmarenergi i Åtvidaberg Aktiebolag-FÅAB</t>
  </si>
  <si>
    <t>Saint Gobain Sweden AB</t>
  </si>
  <si>
    <t>Hammarö Energi Aktiebolag</t>
  </si>
  <si>
    <t>Telge Nät och Miljö AB</t>
  </si>
  <si>
    <t>Bergkvist Siljan Insjön AB</t>
  </si>
  <si>
    <t>Trelleborgs kommun</t>
  </si>
  <si>
    <t>Varaslättens lagerhus Ek För</t>
  </si>
  <si>
    <t>GÄLLIVARE ENERGI AB</t>
  </si>
  <si>
    <t>Arvika Fjärrvärme Aktiebolag</t>
  </si>
  <si>
    <t>E.ON</t>
  </si>
  <si>
    <t>Söderhamn Nära AB</t>
  </si>
  <si>
    <t>Kiruna Kraft Aktiebolag</t>
  </si>
  <si>
    <t>Hjo Energi Aktiebolag</t>
  </si>
  <si>
    <t>Amazon Data Services Sweden AB</t>
  </si>
  <si>
    <t>Jönköping Energi Aktiebolag</t>
  </si>
  <si>
    <t>Interxion Sverige AB</t>
  </si>
  <si>
    <t>Åstorp fjärrvärme</t>
  </si>
  <si>
    <t>PC Öjebyn</t>
  </si>
  <si>
    <t>Aktiebolaget PiteEnergi</t>
  </si>
  <si>
    <t>PC Furunäset</t>
  </si>
  <si>
    <t>PC Tallheden</t>
  </si>
  <si>
    <t>Fastigheten Fårtickan 1 i Skara</t>
  </si>
  <si>
    <t>BEWi Automotive AB</t>
  </si>
  <si>
    <t>Oljepannan Yngve</t>
  </si>
  <si>
    <t>Arvidsjaurs Energi Aktiebolag</t>
  </si>
  <si>
    <t>Lyckan</t>
  </si>
  <si>
    <t>Värmeverket HVC Barbro</t>
  </si>
  <si>
    <t>Örja PC</t>
  </si>
  <si>
    <t>Stockholm Förbrännaren 10</t>
  </si>
  <si>
    <t>Equinix (Sweden) AB</t>
  </si>
  <si>
    <t>PC Djupafors</t>
  </si>
  <si>
    <t>Stackbo 1:35</t>
  </si>
  <si>
    <t>Pelletspannor Kustvakten</t>
  </si>
  <si>
    <t>TC4</t>
  </si>
  <si>
    <t>Edsbyn Erk-Pers</t>
  </si>
  <si>
    <t>Reservpanncentral</t>
  </si>
  <si>
    <t>FVC KP</t>
  </si>
  <si>
    <t>Aktiebolaget Borlänge Energi</t>
  </si>
  <si>
    <t>Munkedals bruk – Samförbränningspanna</t>
  </si>
  <si>
    <t>Utsläpp 2023 (ton CO2 ekv)</t>
  </si>
  <si>
    <t>Åstorp</t>
  </si>
  <si>
    <t>Arvidsjaur</t>
  </si>
  <si>
    <t>Utsläpp 2023* (ton CO2 ekv)</t>
  </si>
  <si>
    <t xml:space="preserve">Statistik EU ETS utsläpp 2019, 2020, 2021, 2022 och 2023 samt utfärdade fria utsläppsrätter för 2023 per bransch </t>
  </si>
  <si>
    <t>2023 överskott/ underskott (utfärdade utsläppsrätter jmf utsläpp)</t>
  </si>
  <si>
    <t>Procentuell del av EU ETS i Sverige 2023</t>
  </si>
  <si>
    <t>2023*</t>
  </si>
  <si>
    <t>Utsläpp 2023 (tusen ton CO2 ekv)</t>
  </si>
  <si>
    <t>Skillnad i procent mellan 2013 och 2023</t>
  </si>
  <si>
    <t xml:space="preserve">Statistik utsläpp och utfärdade fria utsläppsrätter för 2023 års utsläpp inom EU ETS </t>
  </si>
  <si>
    <t>Observera att det angivna utsläppet är preliminärt (2024-04-05)</t>
  </si>
  <si>
    <t>Utfärdade utsläppsrätter 2023*</t>
  </si>
  <si>
    <t>* Preliminärt 2024-04-05</t>
  </si>
  <si>
    <t>Huvudman</t>
  </si>
  <si>
    <t>* Siffrorna är preliminära 2024-04-05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</si>
</sst>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0"/>
      <color rgb="FF363636"/>
      <name val="Arial"/>
      <family val="2"/>
    </font>
    <font>
      <sz val="10"/>
      <color rgb="FF363636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center"/>
    </xf>
    <xf numFmtId="3" fontId="3" fillId="0" borderId="5" xfId="0" applyNumberFormat="1" applyFont="1" applyBorder="1"/>
    <xf numFmtId="0" fontId="3" fillId="5" borderId="1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3" fontId="0" fillId="0" borderId="1" xfId="0" applyNumberFormat="1" applyBorder="1"/>
    <xf numFmtId="3" fontId="0" fillId="0" borderId="1" xfId="1" applyNumberFormat="1" applyFont="1" applyBorder="1"/>
    <xf numFmtId="0" fontId="0" fillId="0" borderId="7" xfId="0" applyBorder="1" applyAlignment="1">
      <alignment wrapText="1"/>
    </xf>
    <xf numFmtId="0" fontId="3" fillId="0" borderId="4" xfId="0" applyFont="1" applyBorder="1" applyAlignment="1">
      <alignment wrapText="1"/>
    </xf>
    <xf numFmtId="3" fontId="3" fillId="0" borderId="5" xfId="1" applyNumberFormat="1" applyFont="1" applyBorder="1"/>
    <xf numFmtId="3" fontId="3" fillId="0" borderId="6" xfId="1" applyNumberFormat="1" applyFont="1" applyBorder="1"/>
    <xf numFmtId="9" fontId="0" fillId="0" borderId="1" xfId="1" applyFont="1" applyBorder="1"/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right" vertical="center"/>
    </xf>
    <xf numFmtId="3" fontId="3" fillId="0" borderId="8" xfId="0" applyNumberFormat="1" applyFont="1" applyBorder="1"/>
    <xf numFmtId="0" fontId="3" fillId="5" borderId="1" xfId="0" applyFont="1" applyFill="1" applyBorder="1" applyAlignment="1">
      <alignment horizontal="right" vertical="center" wrapText="1"/>
    </xf>
    <xf numFmtId="9" fontId="0" fillId="0" borderId="0" xfId="0" applyNumberFormat="1"/>
    <xf numFmtId="1" fontId="0" fillId="0" borderId="1" xfId="0" applyNumberFormat="1" applyBorder="1"/>
    <xf numFmtId="1" fontId="0" fillId="0" borderId="9" xfId="0" applyNumberFormat="1" applyBorder="1"/>
    <xf numFmtId="164" fontId="0" fillId="0" borderId="0" xfId="1" applyNumberFormat="1" applyFont="1"/>
    <xf numFmtId="43" fontId="0" fillId="0" borderId="0" xfId="2" applyFont="1"/>
    <xf numFmtId="165" fontId="0" fillId="0" borderId="1" xfId="2" applyNumberFormat="1" applyFont="1" applyBorder="1"/>
    <xf numFmtId="3" fontId="9" fillId="0" borderId="1" xfId="0" applyNumberFormat="1" applyFont="1" applyBorder="1"/>
    <xf numFmtId="0" fontId="7" fillId="0" borderId="0" xfId="0" applyFont="1"/>
    <xf numFmtId="0" fontId="3" fillId="5" borderId="2" xfId="0" applyFont="1" applyFill="1" applyBorder="1" applyAlignment="1">
      <alignment vertical="top" wrapText="1"/>
    </xf>
    <xf numFmtId="9" fontId="0" fillId="0" borderId="2" xfId="1" applyFont="1" applyBorder="1"/>
    <xf numFmtId="0" fontId="3" fillId="0" borderId="0" xfId="0" applyFont="1" applyAlignment="1">
      <alignment vertical="top" wrapText="1"/>
    </xf>
    <xf numFmtId="0" fontId="3" fillId="0" borderId="10" xfId="0" applyFont="1" applyBorder="1" applyAlignment="1">
      <alignment vertical="top" wrapText="1"/>
    </xf>
    <xf numFmtId="9" fontId="0" fillId="0" borderId="10" xfId="1" applyFont="1" applyFill="1" applyBorder="1"/>
    <xf numFmtId="0" fontId="1" fillId="4" borderId="3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65" fontId="2" fillId="0" borderId="3" xfId="2" applyNumberFormat="1" applyFont="1" applyFill="1" applyBorder="1" applyAlignment="1">
      <alignment horizontal="left" vertical="center"/>
    </xf>
    <xf numFmtId="165" fontId="2" fillId="0" borderId="1" xfId="2" applyNumberFormat="1" applyFont="1" applyFill="1" applyBorder="1" applyAlignment="1">
      <alignment horizontal="left" vertical="center"/>
    </xf>
    <xf numFmtId="165" fontId="0" fillId="0" borderId="1" xfId="2" applyNumberFormat="1" applyFont="1" applyFill="1" applyBorder="1"/>
  </cellXfs>
  <cellStyles count="3">
    <cellStyle name="Normal" xfId="0" builtinId="0"/>
    <cellStyle name="Procent" xfId="1" builtinId="5"/>
    <cellStyle name="Tusental" xfId="2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Procentuell del av EU ETS i Sverige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 per bransch'!$I$3</c:f>
              <c:strCache>
                <c:ptCount val="1"/>
                <c:pt idx="0">
                  <c:v>Procentuell del av EU ETS i Sverige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 per bransch'!$A$4:$A$12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'2023 per bransch'!$I$4:$I$12</c:f>
              <c:numCache>
                <c:formatCode>0%</c:formatCode>
                <c:ptCount val="9"/>
                <c:pt idx="0">
                  <c:v>0.32075235238609218</c:v>
                </c:pt>
                <c:pt idx="1">
                  <c:v>0.20068944206112269</c:v>
                </c:pt>
                <c:pt idx="2">
                  <c:v>0.13829028380786798</c:v>
                </c:pt>
                <c:pt idx="3">
                  <c:v>0.15405845872607521</c:v>
                </c:pt>
                <c:pt idx="4">
                  <c:v>6.1343896903445883E-2</c:v>
                </c:pt>
                <c:pt idx="5">
                  <c:v>4.2951709612239798E-2</c:v>
                </c:pt>
                <c:pt idx="6">
                  <c:v>3.7759087393770444E-2</c:v>
                </c:pt>
                <c:pt idx="7">
                  <c:v>3.8614284060838014E-2</c:v>
                </c:pt>
                <c:pt idx="8">
                  <c:v>5.5404850485477712E-3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9-4D0F-B9D4-183F50603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3953952"/>
        <c:axId val="733951984"/>
      </c:barChart>
      <c:catAx>
        <c:axId val="73395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3951984"/>
        <c:crosses val="autoZero"/>
        <c:auto val="1"/>
        <c:lblAlgn val="ctr"/>
        <c:lblOffset val="100"/>
        <c:noMultiLvlLbl val="0"/>
      </c:catAx>
      <c:valAx>
        <c:axId val="73395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395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aseline="0"/>
              <a:t>Utsläpp per bransch 2019-2023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 per bransch'!$B$3</c:f>
              <c:strCache>
                <c:ptCount val="1"/>
                <c:pt idx="0">
                  <c:v>Utsläpp 2019 (ton CO2ekv)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 per bransch'!$A$4:$A$12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'2023 per bransch'!$B$4:$B$12</c:f>
              <c:numCache>
                <c:formatCode>#,##0</c:formatCode>
                <c:ptCount val="9"/>
                <c:pt idx="0">
                  <c:v>6167290</c:v>
                </c:pt>
                <c:pt idx="1">
                  <c:v>3944738</c:v>
                </c:pt>
                <c:pt idx="2">
                  <c:v>2786228</c:v>
                </c:pt>
                <c:pt idx="3">
                  <c:v>2391596</c:v>
                </c:pt>
                <c:pt idx="4">
                  <c:v>1229904</c:v>
                </c:pt>
                <c:pt idx="5">
                  <c:v>826143</c:v>
                </c:pt>
                <c:pt idx="6">
                  <c:v>696323</c:v>
                </c:pt>
                <c:pt idx="7">
                  <c:v>733646</c:v>
                </c:pt>
                <c:pt idx="8">
                  <c:v>119226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1-4636-BD9A-8466E8E73296}"/>
            </c:ext>
          </c:extLst>
        </c:ser>
        <c:ser>
          <c:idx val="1"/>
          <c:order val="1"/>
          <c:tx>
            <c:strRef>
              <c:f>'2023 per bransch'!$C$3</c:f>
              <c:strCache>
                <c:ptCount val="1"/>
                <c:pt idx="0">
                  <c:v>Utsläpp 2020 (ton CO2 ekv)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 per bransch'!$A$4:$A$12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'2023 per bransch'!$C$4:$C$12</c:f>
              <c:numCache>
                <c:formatCode>#,##0</c:formatCode>
                <c:ptCount val="9"/>
                <c:pt idx="0">
                  <c:v>5378831</c:v>
                </c:pt>
                <c:pt idx="1">
                  <c:v>3182369</c:v>
                </c:pt>
                <c:pt idx="2">
                  <c:v>2649677</c:v>
                </c:pt>
                <c:pt idx="3">
                  <c:v>2332033</c:v>
                </c:pt>
                <c:pt idx="4">
                  <c:v>881351</c:v>
                </c:pt>
                <c:pt idx="5">
                  <c:v>798374</c:v>
                </c:pt>
                <c:pt idx="6">
                  <c:v>616606</c:v>
                </c:pt>
                <c:pt idx="7">
                  <c:v>719504</c:v>
                </c:pt>
                <c:pt idx="8">
                  <c:v>146834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81-4636-BD9A-8466E8E73296}"/>
            </c:ext>
          </c:extLst>
        </c:ser>
        <c:ser>
          <c:idx val="2"/>
          <c:order val="2"/>
          <c:tx>
            <c:strRef>
              <c:f>'2023 per bransch'!$D$3</c:f>
              <c:strCache>
                <c:ptCount val="1"/>
                <c:pt idx="0">
                  <c:v>Utsläpp 2021 (ton CO2 ekv)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'2023 per bransch'!$A$4:$A$12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'2023 per bransch'!$D$4:$D$12</c:f>
              <c:numCache>
                <c:formatCode>#,##0</c:formatCode>
                <c:ptCount val="9"/>
                <c:pt idx="0">
                  <c:v>5723126</c:v>
                </c:pt>
                <c:pt idx="1">
                  <c:v>3851273</c:v>
                </c:pt>
                <c:pt idx="2">
                  <c:v>2572110</c:v>
                </c:pt>
                <c:pt idx="3">
                  <c:v>2766327</c:v>
                </c:pt>
                <c:pt idx="4">
                  <c:v>1236746</c:v>
                </c:pt>
                <c:pt idx="5">
                  <c:v>799964</c:v>
                </c:pt>
                <c:pt idx="6">
                  <c:v>666287</c:v>
                </c:pt>
                <c:pt idx="7">
                  <c:v>721216</c:v>
                </c:pt>
                <c:pt idx="8">
                  <c:v>139419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3-4A93-A855-0DAD54CBB3A4}"/>
            </c:ext>
          </c:extLst>
        </c:ser>
        <c:ser>
          <c:idx val="3"/>
          <c:order val="3"/>
          <c:tx>
            <c:strRef>
              <c:f>'2023 per bransch'!$E$3</c:f>
              <c:strCache>
                <c:ptCount val="1"/>
                <c:pt idx="0">
                  <c:v>Utsläpp 2022 (ton CO2 ekv)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'2023 per bransch'!$A$4:$A$12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'2023 per bransch'!$E$4:$E$12</c:f>
              <c:numCache>
                <c:formatCode>#,##0</c:formatCode>
                <c:ptCount val="9"/>
                <c:pt idx="0">
                  <c:v>5632473</c:v>
                </c:pt>
                <c:pt idx="1">
                  <c:v>3607384</c:v>
                </c:pt>
                <c:pt idx="2">
                  <c:v>2507101</c:v>
                </c:pt>
                <c:pt idx="3">
                  <c:v>2671892</c:v>
                </c:pt>
                <c:pt idx="4">
                  <c:v>1000359</c:v>
                </c:pt>
                <c:pt idx="5">
                  <c:v>745142</c:v>
                </c:pt>
                <c:pt idx="6">
                  <c:v>648001</c:v>
                </c:pt>
                <c:pt idx="7">
                  <c:v>715389</c:v>
                </c:pt>
                <c:pt idx="8">
                  <c:v>129845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70-40EE-AAD3-83F4FBF1111D}"/>
            </c:ext>
          </c:extLst>
        </c:ser>
        <c:ser>
          <c:idx val="4"/>
          <c:order val="4"/>
          <c:tx>
            <c:strRef>
              <c:f>'2023 per bransch'!$F$3</c:f>
              <c:strCache>
                <c:ptCount val="1"/>
                <c:pt idx="0">
                  <c:v>Utsläpp 2023* (ton CO2 ekv)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'2023 per bransch'!$A$4:$A$12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'2023 per bransch'!$F$4:$F$12</c:f>
              <c:numCache>
                <c:formatCode>#,##0</c:formatCode>
                <c:ptCount val="9"/>
                <c:pt idx="0">
                  <c:v>5523173</c:v>
                </c:pt>
                <c:pt idx="1">
                  <c:v>3455758</c:v>
                </c:pt>
                <c:pt idx="2">
                  <c:v>2381280</c:v>
                </c:pt>
                <c:pt idx="3">
                  <c:v>2652799</c:v>
                </c:pt>
                <c:pt idx="4">
                  <c:v>1056307</c:v>
                </c:pt>
                <c:pt idx="5">
                  <c:v>739604</c:v>
                </c:pt>
                <c:pt idx="6">
                  <c:v>650190</c:v>
                </c:pt>
                <c:pt idx="7">
                  <c:v>664916</c:v>
                </c:pt>
                <c:pt idx="8">
                  <c:v>95404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C-4B5D-B1F6-4F1A42586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5608256"/>
        <c:axId val="555603336"/>
      </c:barChart>
      <c:catAx>
        <c:axId val="55560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55603336"/>
        <c:crosses val="autoZero"/>
        <c:auto val="1"/>
        <c:lblAlgn val="ctr"/>
        <c:lblOffset val="100"/>
        <c:noMultiLvlLbl val="0"/>
      </c:catAx>
      <c:valAx>
        <c:axId val="555603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556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Utsläpp</a:t>
            </a:r>
            <a:r>
              <a:rPr lang="sv-SE" baseline="0"/>
              <a:t> och tilldelning</a:t>
            </a:r>
            <a:br>
              <a:rPr lang="sv-SE"/>
            </a:br>
            <a:r>
              <a:rPr lang="sv-SE"/>
              <a:t>EU ETS Sverige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'2013-2023'!$A$4</c:f>
              <c:strCache>
                <c:ptCount val="1"/>
                <c:pt idx="0">
                  <c:v>Totala Utsläpp (ton CO2 ekv)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'2013-2023'!$B$3:$L$3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'2013-2023'!$B$4:$L$4</c:f>
              <c:numCache>
                <c:formatCode>_-* #\ ##0_-;\-* #\ ##0_-;_-* "-"??_-;_-@_-</c:formatCode>
                <c:ptCount val="11"/>
                <c:pt idx="0">
                  <c:v>20143270</c:v>
                </c:pt>
                <c:pt idx="1">
                  <c:v>19326501</c:v>
                </c:pt>
                <c:pt idx="2">
                  <c:v>19236229</c:v>
                </c:pt>
                <c:pt idx="3">
                  <c:v>19736083</c:v>
                </c:pt>
                <c:pt idx="4">
                  <c:v>19647724</c:v>
                </c:pt>
                <c:pt idx="5">
                  <c:v>19856395</c:v>
                </c:pt>
                <c:pt idx="6">
                  <c:v>18895094</c:v>
                </c:pt>
                <c:pt idx="7">
                  <c:v>16705579</c:v>
                </c:pt>
                <c:pt idx="8">
                  <c:v>18475886</c:v>
                </c:pt>
                <c:pt idx="9">
                  <c:v>17657586</c:v>
                </c:pt>
                <c:pt idx="10">
                  <c:v>17219431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E-48D4-9022-386E0F770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183328"/>
        <c:axId val="522183656"/>
      </c:barChart>
      <c:lineChart>
        <c:grouping val="standard"/>
        <c:varyColors val="0"/>
        <c:ser>
          <c:idx val="1"/>
          <c:order val="1"/>
          <c:tx>
            <c:strRef>
              <c:f>'2013-2023'!$A$5</c:f>
              <c:strCache>
                <c:ptCount val="1"/>
                <c:pt idx="0">
                  <c:v>Utfärdade utsläppsrätter*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'2013-2023'!$B$3:$L$3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'2013-2023'!$B$5:$L$5</c:f>
              <c:numCache>
                <c:formatCode>_-* #\ ##0_-;\-* #\ ##0_-;_-* "-"??_-;_-@_-</c:formatCode>
                <c:ptCount val="11"/>
                <c:pt idx="0">
                  <c:v>29081450</c:v>
                </c:pt>
                <c:pt idx="1">
                  <c:v>27401839</c:v>
                </c:pt>
                <c:pt idx="2">
                  <c:v>25603951</c:v>
                </c:pt>
                <c:pt idx="3">
                  <c:v>24239716</c:v>
                </c:pt>
                <c:pt idx="4">
                  <c:v>23159203</c:v>
                </c:pt>
                <c:pt idx="5">
                  <c:v>21783589</c:v>
                </c:pt>
                <c:pt idx="6">
                  <c:v>20676159</c:v>
                </c:pt>
                <c:pt idx="7">
                  <c:v>19182417</c:v>
                </c:pt>
                <c:pt idx="8">
                  <c:v>17328212</c:v>
                </c:pt>
                <c:pt idx="9">
                  <c:v>16800066</c:v>
                </c:pt>
                <c:pt idx="10">
                  <c:v>17288448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E-48D4-9022-386E0F770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183328"/>
        <c:axId val="522183656"/>
      </c:lineChart>
      <c:catAx>
        <c:axId val="52218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2183656"/>
        <c:crosses val="autoZero"/>
        <c:auto val="1"/>
        <c:lblAlgn val="ctr"/>
        <c:lblOffset val="100"/>
        <c:noMultiLvlLbl val="0"/>
      </c:catAx>
      <c:valAx>
        <c:axId val="522183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218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</cx:numDim>
    </cx:data>
  </cx:chartData>
  <cx:chart>
    <cx:title pos="t" align="ctr" overlay="0">
      <cx:tx>
        <cx:txData>
          <cx:v>Skillnad i procent mellan 2013 och 2023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sv-S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Skillnad i procent mellan 2013 och 2023</a:t>
          </a:r>
        </a:p>
      </cx:txPr>
    </cx:title>
    <cx:plotArea>
      <cx:plotAreaRegion>
        <cx:series layoutId="regionMap" uniqueId="{D1A458A2-38A5-4CC6-9250-2D1504AB517A}">
          <cx:tx>
            <cx:txData>
              <cx:f>_xlchart.v5.2</cx:f>
              <cx:v>Skillnad i procent mellan 2013 och 2023</cx:v>
            </cx:txData>
          </cx:tx>
          <cx:dataId val="0"/>
          <cx:layoutPr>
            <cx:geography cultureLanguage="sv-SE" cultureRegion="SE" attribution="Funktionalitet från Bing">
              <cx:geoCache provider="{E9337A44-BEBE-4D9F-B70C-5C5E7DAFC167}">
                <cx:binary>1HxZctxIsu1WZPp+YMU8tHXdjwCQA5ODKGqsHxhFUZgRmIdYyF1Bvy30Bmpjz5MS1WSSJZXaqsye
flIiIoHwiBM+HXfkP6/nf1wXN1fts7ksqu4f1/Ovz5O+r//xyy/ddXJTXnVHZXrd2s5+6o+ubfmL
/fQpvb755WN7NaVV/AtBmP1ynVy1/c38/H/+CU+Lb+yJvb7qU1tdDDft8vKmG4q++8bYk0PPrj6W
aRWkXd+m1z3+9fnmqiiuqo/ds+L3f1XPn91Ufdovr5b65tfnD776/Nkvhw98NPmzAuTrh49wLxdH
WjCEtZScaiQIf/6ssFX8ZRiTI0WxQBgzohSlCN9NfXZVwu1/Wqpbma4+fmxvug7Wdvvvo9sfLOTR
6LUdqn6/oTHs7a/PL8ebNo1vnj9LO+t/HvLtfkmX4e0e/PIQjP/558EF2JWDK/fwOtzC7w09gssU
NzkckJu/Hi6iqOCUcE2kpIw9hIsfYaWJwIwKJghD5CFcf1qqp+E6uP0AroPRnwqute3/Fu2SR0xJ
wTXjjDIuEX0IlzriGCklMeNaC6QBzc+K/Vm7vkh1d/EpbX8aqK83HkD09fpPBU5wVVy11dVfbfoE
OtKw7VJgLYja276H4LAjyqRQe6vIOcdS3OHwGZw/LdXTEB3cfgDUwehPBdf693+Nxc0H28Z/OWL4
iDFQF86IJOyzvtx3VuIIcKSgagS0DakD4/cfue6A/AGF+rqm5w9N/a/P7z/2p8Jpd1WUEPj8xfGE
PCKgK4oTqShBFB8olThCHFwUx2wfVfC9zt23eH9SpqdV6sHNBwr1YOyngun493+Vf4tzEhSgkhJh
JamUmmj5yP5hgolGBAmNNFYPofoq193lP69N9249gOneyE8G0r+r/Pd/1xDy/dVGj8sjDoG3Jkyr
p2FiCHSNQ/xAlcLqIIY4/v2rZP8NUPdufgTVvbGfCqxdayv74eav90+QTEnNsGRYMwqIUFCZ+/6J
HXEJNk9whSURSB5A9QNy/YEBPFzYAWSPJvipYPv9f9ubD639qx2WPqJccgGprZJaKfIIMy2xRkhT
DdAydBAFfhHqx1Xr640HGH29/lNhc2bb9oPt+5vqrzZ/AggKrsA5SaKZJlg9xIegI6T25MTXgOMO
is9R+o8I9rRSPX7CAWKPv/BTQXeZ//5/q7+cp+CAGiGcg9dChLJDS0iPuJZIYMwlIeJRGPhZpjsk
/3xgcXffAUJ3l38uXHp7nSe2KP9qjeL6iEkwaOCGFN6nuGDS7nspdYQheNcaC73XNwmM4P0Q/fJO
rrvLPwDPf249ROg/Iz8XSL//++NNW15Vfwt7pMG2Uck508DBgut5lEsJxRRGgipIiIEMvEPks+m7
vC/b3dAPgPXw9kPAHo7+VKC9rusOKKW/OJAAOgkxxSEIl1wCA0EO0IIwXiJOtIZki0EkccCk/1mh
nnZSD+8+wOrh4E8F1Zvf/9X1N20F4cXfoWGQAmNEBYXECZwRB0f10BTuyQwgmhiEHrcB/YGG/bB0
T4P3B485QPEPvvWzwdmWfweQ4NPAAAIxiDFkyRSxAy4DcOZEIUYlE5op8hjIz3L9uJkEWO5ufQzY
3cjPBtJe5/6mcJ4dKSExgfIUUwDHQblRHilCNYOwgwHTC0b0DpDPLu2LDvxZ0b6pbg8f8hi7x3vw
86H49wUmkklGOJL6qbKWOMICipQAHwKVg+LXEyh+Ee1u5M/HJbdn4OvdT+H2dfDnA6y9erb+/d89
RCd/Q6lfHVGoNoJiEUz3SqgfOjso9UN0wrUSQFx9Tgvux/23+35fvv8SuoePeAq/h9/4qUD8/X/3
ZiMGCP8uBAXjSguNsSAYHSDIj4SQGqJLSdD+aweM/UPhfhy+w/sPsDsc/v8auD8S7vOJ/2yNHnzn
B/tqxF6bMFRVBCKfG2seKhswxZRTBSCx286bg2zga3PLH8vztHP7euMD4f/2bpk/7qT52nwUXPVX
4W3X0r1mmm+P3i4RGqoObv1CRzzlMr4MbT/++lzua4wYXM/Xfqj9Yx5QGV+6l+404cFdN1dd/+tz
TPcqBW4MujQ4cCYS4srp5nYE7wMZqIwRSA2+mEtIU/oEeqog1YOMXQslFOgqxDnPn3V2uB0SR5SA
gb1TUOjfuVvkC1sssa2+7siXv59VQ/nCplXfwYOfP6s/f+tWVHCuUGqVMBM4WwQNCvvx66uX+yIU
iP5/EpR4LlsW6qvI5X7biyZIXZ8E0Zh3/r2NeWIqjJ6aC8pMULSVeL+yh3ORpWzxjGfqj3H72uL+
rZvq6yWrz5dB7vKOrVDv3tPJVCrtzHfmhv16vM69W4IAHyhFCoTV/XXymEs7R4j6OJGX3aTWUzKe
6mn8OGKV+iiRPo3fDR6+jqNkMahj7+NEUUPS/CObTn5cGEKQBs6SEslgPx4KU6gyKirXUn9G2WZU
82ASaX+btHSmieR1qdWpgC4FYx06lWm1KRfvpJ832GFspmr+3t5ARHy4N5RqxaBAKKFCuC9f3N+b
guu+j5eM+h4ShYnaE8b0dd/taplcDDj5MAFcZRL5stD+HFerpmza/+JsME6gh5BAUCGAqnooQ53Q
zOFCUB8di9lr/LaI3rhFW8OKdE2S+jIW7HXZ6+OuGIvvTb5f4IESQGcV5XiPB5zMg8lnlcdRr0EJ
XOm2LJnSwGqPmdttQI2PRbvxaLJWgl7dqMYVfp5abRAjZhL1mjbad1N/QvuoNWlD6++Jtz8Oj8Xb
J51QYUKI04d7Y2Mm+zSB49J4egrarnvr0coGKqeeKYaVrUlnMuuoiUlu19m4yQtx9Z0j+8QZgW4Z
sFPQMrNndQ/1p+jnuqwIyIDqEzpelsL7Lanmt8UgX2IWr1zd9YZW6hXhpTWqrc4nlorv7ARYykcb
ATkBOENJIE/nB3ozdz3lTQxKTLRa5x160c3zh7ltfyP1HIBWvf/2op+wjez+dPs9uWcbSVf2i84c
9dNcvprEcppH4sItfPXtaSDiemJVUMzge7ack73ZvDdN69WuhwIi9ePS5SaOylXLhxNQhguv2gyx
eEX78rzn8u23p90jdniqoCvt67QHmznFs+hwBdNKVLxPx+IFLdkZa9oT2Xhvvj3VE/q1r1dTCuQm
nJ9De1cT3Ud5A4ZfyWHbkGownew+8DL+VNHhau7pSTd5+juHBT+xQKj6SaDepJQCPN3DfR3tWMnc
AXwzWE2NQGupdoaPWWpEz1feUJ7KaDqTCX2Z27nwLWarzjtWejGZc29HAFwu9XeM7RNHmEM7NLRb
7IMLKg90GbceeFsJQkk0r4Z6Oc4x3zZN6dtUbZJ6+PTtnX9yOgHBB3RUQXuHOnDvU9t0TNYd9UGj
Mp8V0Qbl3WsZRxd1rt6rbkq+s74nDjO0qmIEaSCUVDHbj987zH3VW5gRJkQzaUwh6tP9Cc5w9BLK
FGucOt9LUUDz7DsLJfuNOzjOUAsUwApxqMGDjXo4cSTYNM4zGMmhwZuxijLDo+TNUqaxiSw7KUsX
TIyuc9Wv5FRdsLKegnnEH0QzFQajNjKy7C5dQ0zdNpnpRexMDuK38dyapbOdsfnrOE4uvw3QE4cU
Wq2hyU1QLcD7HtgYZqkddTZQv8/5WdzVL4ANyU3WLG9oh4+/PdcT2AhobAQCE3pHoBHoYK46KWqS
94ANrvmbqW/3buxUg6kuiuzjRF3YNsO2lsV3pn2s/RLIOJgQyDgE3bAHeqgtNE6zbKL+KZFDYpir
Yh/v/5cVdEvn+rfhO2cQ3ip4dBgkhNqISiEh5mN79uj+KUTxkC82j2ClA1s5nZbBnJVuZdvCj3Tt
vc76ol9TAiv32Ia0hGyErVeI709A2l0lbrSha1BquMjnExurejW6ZPHTAslN4SIcdkvEzdiN5drR
Fp+Uooc4oV6K0Fn2KartbBBXwp+WaBWTV8PYZRvtJr+fdGaaScfnAk53MEa2XeFkRCZX4k3T2DeO
z8ctKWtTtLxdcVxaUJh2CPMyD2nL89WY99Ha8xA1Q7GM52qQzud4usHRFIfYFpWZsK6v+q411mbq
Movwu0bOk6mTpf8t9XprhGxEIGi3jsWUrMuJkRXKPqo5ptuumlMz4Nke336w1HV+25VeyCexIrUe
jWvrZFsL5xc5g3Cw4foiz0qwXwP51MXlq6XF0dotoC+ejd4kS8P9ukK/VbpWpnDdayFyedzZajgt
8hithhTMxDhlc4CmegwQN00ytruJ5zfTAkFOlDBpOOo+UK/kgWs2sivSl9yCd0zSM+QiviPdJ8/2
rWl5/N6TxeB3ZFNLN4Ul5CBGDlVIG3xdp3W2Y7HGQVuzzLDRy81sz21TNcdthRJfNwCao12xLmhx
2UzuZtHUb5GUGxnTCzYPdM0i2hlSSbrO6u7l2CSXLhZDWFfkA4msM0ru0EdW1+0O0eQ9iebFtNim
Yd3Osxmo8k6aTCY+iavzSCUyUH2TGqzE9dyO9U4ldcBmVZiOdN3KTnkVNKW4RC3DW5lnmxz0pl2S
FRw7t6qrut7m7ZiYXtUXpfK2OPKHKo1CNVQ+pu7StS8TvDjI7LLe8C7OQq/zqRPqrP5Y5tUYJGn2
Iakgbouwhm9oVod9nUZm5I3alZU7GZfM5EXdHy8eT3ed87Rp02gKXDoXJ9ncirCsvNrc/nn7IXW8
pilZXiTedFGpiR3rhsTrchTcWJ4Zb1CmnphcLSCOicV8mcF5Nim8PGXKNKGvyhZN/tQOZzOajr3Z
u2J5cVnNIhgXFu/sUOowzod13ERrwV2+4fMc+6nz6EXdJu1GJGkXZMOchK6fQ7bE4Ti5bQ8ecI1j
rUw75NbEadm8mGiUh16yEIiglxNSpfMOzMiytqgysUXCFIscTaEWHNY0hgRtmD2zFACXkPXLAb5Z
DkOxghd48K5N5tKnERiQobqekrgyw0QgEGdT6ydwi295a9cK4/esT+gGMLFnowU9XFJqmMffxN3S
QBoBB4g6fg5ZsTwZME4v7ETrUxrn21JN543F5Sn0yuT+JMvURJ7mJ2VVL5suafxpGG/2fsZ4skem
TnHm5zMRYGJPl6qaNn1XLibtlQpZI0kJea3lPuJztRVASJgucvqS13wXdcv8iqV1aiRKZpPqsdws
2XKS1Krdyro8syjpw5hXpzWh+daVQ2+YBOltHc/BEukc3Kd7X1T20sauWHPwKuMQ9SHKRs9EUVb5
k2tOXaqXrSzzxZSVtEENsKzburuMMzv6i8hLQ0eynOi2DZqxGE+ZU7/x6bxv80/RbNvN4OS6qDVb
tfvcK+3zE5k5seb91ZQ1NqhY7UeuhQeoOSOmVZeymD/QvhoNUXaVkA/QvEKOh6yBGGCZr+jSrDox
rha7ZOs8qoADqdWHZkia0LaeUWCFYVyCZayX05LjwSxpctHkW1KIwGLYtgI1G6uroNKJ97JQCJbZ
oRs2FVVgk6QxjcrCGnOAvbjUbxe0dL7rsPVF3jchmXUegCFqLxTPDVN5f1yB1csSlZxzT4WZtblf
VlXie1ZlJutQvJqFPh1J3G5GQYtwaudVlosEju7krZCHbLD0YPIzylc9tcQnMlwKb/JdjhagWVRl
sniwfj+jaIX76hXKYeYuXpZVlEblTsYqN54a8A61avYhGV4Cr2OholkdNEVLzRx5/a7uqnDxkvOJ
NsPlTObFnyOR7+YGFwacZnIGgfnHCic+12PtQ8jl1nFblTtP1hdElc1rPhfjxUyndcany0KN0rcW
3GzDMh4Z0Zb0JCnKrX2HJtae1FM69cCJtN0JTrPMlHOeb1wZxy8YfpM0aQCRtcl4MgaE9NaPZDb4
nmtxmKTMV06WJsNec8a7TvuTdn04Eq6Oe8L7tY7VmUrjwJtEH7KUz4ZKfe6GBULDOU1CPZETqpwK
Z6r8EVzuNhumKkjqFBwzb0xKbGE8xy7xWBgOPsiosuJm4e02mwprKrJwg+kcgJS0HRufEDYHsqCp
6QZ8AsKM/j65jPt0Pbb1DafzdcHas74fz2I2xUGEo8TPZlaYpUk+eFUXB20BYapw3BmUQWwPx6c2
aP7kEuVAntdihDzZjt4HsOjtSia6DTvwIUmulV9Yi8Ml9pwfEeeZHNUiyMmnirMXQyYbv+KVDaek
cabPpDAeSHxcFCtcDihcosSGc+aGoFVd0I4EG5Lnl5OTfQh2cBMtLT9RpFXGLkvgKgABGshQEGWx
W6XA/61TKl/NAe/csGVD/aJSEZhpBYqPu/Qtkul1GrfrtBMXRZompphaCACAu1mVrg/cMLVhnvan
Y8wik/Xqg1pS4hfeWReVEFlx4betLne6AFWck81c0RzifsLWuPbgObmOw1JWsEPj5PlTvRnyZvK7
VkXhHHUFMGBJG+zDM6/Is0DitUsq+tJiL4grjwcJb/nG1cMmGhO7i8fSsFqkgUTVq4ZMm65CFuyS
B/kju+lUhdazSDZdsbyYiTp3KSlAEdknNFfnLSVnNXI0kDEPtTfrcFJ5HnZT4yvUrdLSLb5XDckq
11dLpVUYpbkFbxbkXdOAi5dBpIGSo/C5qZLYBvEMabWHMxe0KRyMqIBMhjkM1osteUBx/6ZswCvC
4WAEiJlF9V3AwKEFmHYvW4jQ/aLgK140TTDZUkIYVg7hwPCuoMunnEztyubaT2smwlrm0l+YC4G+
TLdxkg+m7hq1xS45de2Ur20kLmXXv2i9QayGpX7VpI3esawxsh+r9SRY5xeVBk9LDR/ycUXj+aU3
Khd0zTSZUo3npJ8T4/XxVrasWC1qAOKWD75INPNj/b7pqjfwJgUE6HDMIdBFu4ilF0Mcve87S2D1
Dvx04Rna2Rd90l1jauBFWL3VJNmxhm1jvTDT4LQ1fQ2xZxWDKR6wAn1Cu7HIaz+dCTjTmiV+B469
mMcyiPv4UhQZ2c2OCn8e6bJSS3eej67xxUSGY5pUm55CCLiMIlR5kawRqlZg0egJ1Tf9Io9VpkSY
ThMPlpl+snZ5gdp1FMnFty7O9ywiMCPo2JEaPGAZbzslK7+psxWeYudbNURmlvE2q6d4rV2JgsSj
2lCkxAozIM5lvalnSHKahXShW5LNImcvTLWd/LrrPtzGsEW1rCxNX+Z0Jv6S2EtPzu8S7kZT7VeZ
knIHKuwFfRHFa17Ppy0j72YErGfs8jgc5hgZTLoFmGhm8hqDfk149r25Bbc/xlvVufWiSns8Fj24
zrYN04TIFc+342j7QHR09tskvS7ki76eLqIU8pnBq6Vfgi+AZgHAtG9sWAJ3YcD7TivXzNeoONEy
eSeKeF6JuFBBMvNphUj6jnrVKWTQCDyHGIOpHAojCtYHOHFLqAsa+/EESsVI3+2t7lmeF6OJap2D
28WnqawvW91l66EEZmKpRp+jNqwj9JLqqDf13GcmFfO0ajNTUGCGEkbgqOwlaLoWmQRk3RL0Pqmg
ZqJFtYQN5DIrIgoXJjqD3cIrZekJagq6oh47SauoNmWcdwGpI7ea7Xgsq+mFBIsc1A1YTEjDJoMT
8Ym67mNGu3SDm1mbfchPIJP2XVShwHN4DSao3dpkCKdM4LWqht+m7oI0bfRy8cgmLbl7oeJyZYW4
7MhYvBuT/gK6C0OgqV8rpYKy03I7qnzZVTVddo1oU1/MAgdQkECr1LtKO29YY9ERHziFZit49J5G
uPBZgq9EPU9hsUxNKJr0dbvMExRUwJWUEa59sJnj1vMMntYNT+jO7j8ktcfV0vE1Giw9vv3w7EyP
W+SRY/CtrxPRiZOpLIY3TS7CNufz2S398aVu+OIzGfS59nVt6wXe7E++/GjC1z//Z31j921A3e17
+/+5/PBPeMaXh+7LfQ/+eFR9vCu9HdQXP/9kwx8M/rniIzTlYthYYFP+uPr4hw0V++Lefx7wpRDJ
juAtcXgNDAqOFPiY/XuVXwqR8BozdAADq4+h4UZIDpPeFSL1Edm3CaDb2sznNvu7QqQ8gpfOgWfB
e0KTQ1fcjxQi982r9wg8oL4VgXkgIqTQ9wotCAfsVJQmdSM9zvw6kRdJ5no4KdmN1J5b9yhwJWT1
UTXMpo1e1WTpw7KNvY2smg99MVuDF6hJlUPaHLNkYwnbcdqDJbBevEmK4hUTwxAoboH3cMIHhjoz
S+tK3/VLfMbJBUfvikL6VVJ3YVVm45qUKYVUM158bCEAEVUPftklF0m0z7RZ97Z3Iw8FnmpDabW+
B+KXg3q/KLtvozncCyjtIwLveel9UeqAv6qJrFDkSuZHURmBucErVtpTKlwIqR/EjB5E/5AerGQ0
2KDjbA6Xqn3d1cozcbbKvNyvdQmkQuL5yT79IH1sICsYwu/I+QRmcJI0VOwohrZldlC68IrCITUn
zCdgYsyCvN7kk0gC+66oIDEHl3s9eH1qlEtBsKKGLEaz/0YIrYDsA9IX2iHowcGZRsVsm0AAU58U
cdSsZUStXyudrCYHoTMGb9itkrDKWL9Ovjf5Y6YRGnsFvD8koHcUQQnnIdPokWIEMgqQ6tLRQkhc
vu2hr83c5lndHL9sFguONdEBvG6ugslj1M8rkvvznmiYh4H534Fkz6Y+5MH3AgHNCvV1aLDTe4Hv
EfBFNuk07hoGaXSDAjHMfJPOpodQNLvsvAjS+aV6qdpozVr9poi8bVECYIzE3ap2+uY70uz3/lAa
DlsDDQbQxvKorDt0MR6iAfKvRpDTSrRvI8iuDSf5e8hRc0M9F0FQvQSxap2Z+jwBKkJOJm9pH3xb
lCcKBETDu8rAs8O+cHLYfZBwcO9S58yviv7TKHULlYI3uS7L0yiOZ9++1sDQrKdsNGKacdhDoRNC
B3Wi+ypdkW58Py5wzBu/XAQUOm1tWjRA+le7NGDF8J7W3JeV4ubbYu+7TQ52kCFoQoE3nOBXCWAB
B6db60XXnEaRny26P53GFMhmXeyqYkJQbG69IE0BzJymqzQdme/AqYRWeSvg9+0uKYHtB59dBEO7
ZJffFu22N+QhuBxTqCkp+CEZeCX/0EqVKQMjGVfU5xMvTYnArwuoKoBRWqMOzX5fQcI5pl5AyU2G
qq2rknxlC16Hhc63chqFH5WQE2HugFr1hiaoSKFCAtyyTTZNTeFIQLgVEr6skk7G6xkaNjY8O1/i
6LeuKr0VGSGb5Wk0Hyeqfh2XYO9a51Qg+XE6DZ+SqGrXaNJBn7vrouvfT2ohfhr1Aig5xPy5YiBb
v/iadmCokNvpNNFGZztolTiGVLDxBwtgJ+kJJPa+JpMNRCnrEwzMUM2nLMRVfz5PUxlWjdah6tUm
lxkEa7jcxVY2q2yuv1Po2v88z8GB4FCAh8ZnDb9PoaBp4qGCezlTSxmPUDEqThIGbOAoi80yFudZ
AhRbNwPiFNYbADG0IxVyPopG4DMIF1CSGHdl3JGgwXRYKZ5sCg+SXw5kicBASsQF5MIRYoHKrIEi
IdDfcZOHYmaDaYtY+PHMXnu4EzuNgeR0aeRPTdv6aTNAEib6oM7jIoQwWK0oMAcmY2W5hk0pwho1
0F2E29NpLvGa5wn3qYU81+bkt2+fSmiQe1xwAosDL3NSKHxqisSBV4odVWA/MIcDOKR+lWGIDJy2
66nIKuOAoyWQ0jV70haICeCRYmDfwHYZL06787Fom41oI72dUFcck7ENOk8Pp5klq6bgV5kY262C
ug4wGPpMtjNfCTEFfTqXL2b4kRhTcagIjHEOVXxPbwrEs1CzfYG3T/TlpJf3MUTRfirL1oeI6A2U
kMLOLStMvG7LynE8RWU2nToNcYwWY+frcjlDlqlTVWbQXzKg4myJmzGc4lWjVLGecst8FhVBedWP
07CFythpiiDXHqAWuJoULsJ48IbAWbLlAiqb0DyyG50LoDbebHJSj34nxwsm31W07k3FPBFAn4Jc
aw/cqAYqc67H5OUiCQ0GKoAMy1vij57M1qgsPqEEakg8QuPGQTfGKkFwVtwy6xeEZx7s+7KGnpZ4
05LcO9GQZa1QlABlrzthcmwbI+bodSS1WI8MvaWums5yxo7VYOc3JX/nPCYMd8Ak427rLZE4J0PJ
Nm3JlKFxyned0vlmtgMCujRP/CmuKx9iWQwspeVGQcZh7FTlK4heG7PkFnLwoQoihIe1KJQ0Du+J
6CJbtUBuBQlUqI6bImwGPQdeK70NUM5Aq9Ts5dSRElKxJA0SEqU+QUN/nGHLAiK8BlqieiBW5hny
Z6ltOMi49udySoGfjK4YTpKQimg8TywU3PPXZOj4O17gQKWCXA5W5n5D2tNROrXtoYHueBgkhH1e
eT5IzyAUl8eLS+nZAI2GZp67fJsjVQOdTsZQ1Qwyx1PIx5V2Jx1zs4+KvFh1Lb5xSdNvoHpHj7sq
+4hEfQwkcnbS93pPLcKHdLo9aQu7ThhEzDIpPk/f2wFvoJTozjI3u7ORquUsGpbNtOfFehUMZHS7
pipesKWdtrPEHqSBIvHLst6yZm5DNkMELquLvm/rEz4DM5mnQmwL2VWBlyWXos3ky47qt1k3s10y
1aHLk/ysV6IB24+aQFUyMp6oQHWq2c8zOwWR1/XQglZ3m4QGeOizbaPzT7HrgDBKm/Ishuq538RF
CYF6XuxPhzqWUJiksZKbpnLKlP+PtzPbkRzHmvQTaaCd0q023z32iMy8EXIriqIWShQpUk8/pqie
7upq4G/8N4MCvDyjssLdtZDnmH12PBqg93fdjzZe2rxVsArnGOKNMt+2ebKP9c4E4K75qJNwzdsx
Vud18nERk494XlSlk0Vc48X9LUwMkGSMvHdZrzOUpfYuoOGfEiWDYq6JtwuF714C7TMUjXNvWNa5
nbgT27e5ov5XulqeO230oYQblGFKzm7Axgzm3nTRMxxANzXLMXaNytVMuyJd+yYTox+8rVtOxWX1
BftqPbcvGwGlHPdPUnl1LY88VW3uudMERWEuYr8LCrpNfzQJNWXs49ehZJxvGznKqXGfRuu8cWdl
z0PdZTrcHrqVb88Q7h9NYGABtrcGon0W2XYuk6Y581mtp0HEqOMT6BkjS3v4RH54liJ6isbtFIeN
ePcVLwm3y7UFwpo1je9Vzdx+a2JFrnbz2Zmnw5uTEppDkVvOksUHdxmmq5rGJ/ShMMThOV4+H+ot
/tFGWa1EjBd37Smdap0JwnReu7K9zwtr79TDsyFK+szhdVJynspcb9F8ZDPcT0fZOXd691cqLyiO
xaHxzFMX9uToavcyODgmZvPrcqqTKaeBA5PFTi4McRfsIcrlmCtzEzM/mTHuTzWn5Fizd6yvXVm3
2Cp9ptvTbKMfq1bjWQb81ot4Kmejy9bntFAshSUwSVYyDe5J0/Ec1InNfLOLYWN6CwlalxnJs8pJ
e1irrzRyXlZ/MKdoo+8jb9RuCXkPjRujY6gdF6rp4GWNMddFcZYbnJWMhLB8RBOHWZdG/QGlmZOl
gudN4uhTA0yqHFb72k9ElQGVrIIplXmUDkXYcpuHaxIWKBPUwbrdBE3bE3gzTpP1wcoLuNX3kdAl
py4Wvj2OnycWCrCqPX0epM5p47UnJ4qWfKj7GDZMNBcmrKcs9chtAsmZ994ERY7Q36BSkgMIwYfQ
NyQHqJBWrGvuAc5vgnNy6psX1JpjKatYe+wCt1of+yg5RU7zOo04wMHMvsSes1VB54oz8uniDL5Z
5oPftujtV3Nmm38k48/J98Zi1AZ1Cqxk+D0m86T/R9Rhva9bcsl8d14eJE9Q8tC0ybsacl2U0PaU
KhtXfW3B/8zm0O8v1jCtC8dwvW9+pASxDes3HN+bbZkvNcu2bqQXxtd3V5jpzuvxGx1k3gYLfRjS
xcEOulYmVSePkq307DrkEZ3G3NLV4JiBN41mFydrMOOVz8uLXIZySBm2kMSfCm7ob9k49DZrFCl2
hRPEAYZcnLH5Foxrn1MSoZ3r9jZvgEIsAxjTvq2vdrHb64KxdZVvzDv8HCigA4N2OnevkH/CJ5Uc
2MlNgRnyScss6v2HVfL0ZOFHF9bDNr9O6BybyCQF9WN7CdZH3xn7y5CYpzVJWRXUm8VyGsXf6K+l
qeEYR/RLPKvgmrZNn7vuOuYtldi11s7mRMFek1HrPeqE6cwJvw7hIE4sDUEtBMtxqYMmj4VnSlfa
5trU0TX1ffoyqT9I3P+UG+0et/Fqtgm79HKOVT0ct3H8OhD5lfiWXVdql7yfgvEQDrDdJuVKCOaA
rA3x9SUadHhI0+nnxp1jrxt5AcAmM5c56Zm54mPxyZfequ0SxDPUXppWsoMn39rNPPPQjzLZ+lM1
dw47GCTXYF04UwEvrS3BPW6Foutz2nRxtXXA3dKxP0Bdf439Mci8VLmnLpjTs8ULwqf3zlrhmU4m
dogXbyt7EPooOyee1bb75XmtfJpWiyp8FtGhMSPJGyrTcqkbcTBg2IZlWZ8mWsQ0jM6hdp1yURB5
+mkF0ETGtGyS6YtYvbGyth5zdzdQWWwzEqztpW4SfY68rwNWchYP3VtIvDrbIOAe5xSdrUx1fIo6
hzwtfakwJPRJdzLDNCKnGIJYnQwm7BWeR7pD7VJW1guQStjP6seYwmgw5L4Zv3kRLqNn1qNPSfjR
Zet0VslW6TBUp3HbwlIomNmdZd1NTP2zHu12kpMdjmZCFSW3Ly1Y+FM8o1IL+VEFKnhd2+1nJNvX
cOLtjcFlLto5Qp/ZmOmwoa0UjNk3BJ/8zJ3yIAHmN45iAojxjvE8+gid+3dIuX+qEwFPlvtb6S79
kmk+ZCJZrpPu5S0Nug8BC+iAExIewdMlh7D1v0eq7s9RupZOL+NycqzJ+BaDLXSm6HEO7WvYS5O1
wuE3O+2btQtfUDeeW+gJZEJLAaH2PfmZmlZead2pY+uUM8iFY6rZWo0T7uq6R0MFqs37EvbRIThr
FCU0K7HcPzsdxbJQt19UDzajb0n61fpeToLmvjTt9JUnP8TkxBfumvVKR1jCJs4EfIqyM3Vydfa7
D65GdKQuMKEewJtF9VhN1PCiDTXcx46O6Kufu0b8mChfH2SHzzMs6GZNN6OPWIwqFr3IcnXQURAa
n9cEQEHcxMmFJ/IOUOswzCBb+GCDC64Gex1olAWtIrewbpNSYMVDqWPCQsWbqrree3IcIHjuwM62
HnD2/CmqiJPUVdwnQYnUjMzYEL0T3jTVJ/ZRj/WbQBLhRJQ+cY81N899o+0sHjy+RSXXiQvE2FH3
2npAmQGKbJrj7XUpdFEBlhfbaFpr/wg0CaCo0k3Zc6WOuiM/WST6Y+LYplBy8op0gHS4ONi6LYnf
HIrow5B0lenS8OjMbYKqo/uggYEPS33AfgEogmFMz804t3iCg4G1IaVt+9iwJFvkKgvUOPxAgnS8
yBCZjtWEeWrV8Gq26B6J+jLQkD4b1aNPkSis0q7T5RKv27GO1h6AYNucOFekgjXyLjZjzqBFnFz3
m8B1R+CN243mokum84L1sEtCczSOc95k7+E21N451VvuW2OKOnR0GamIZgLM4QmuAT0KtYUZVLEw
W8WYlJOm6oj11T/Xev3Dqb1rMhh57OmMYnI1F29KvEwtcZ2NqaiLuNGgXfoI5tAI5o7x8INvAN+Q
CFjf+fRYD4R+afnVskGVLtalx2YQ6H9ZWy1rHOWxHHUh6bqULQF3JTFdJsO4QReYtHKfrCYZpzou
7OomR9cC/hD91JfJyqpupfQa62DKTVqbCrDWL+RZypbBVkL/JfoABz4JXkiKFbqZpkPSaXZQYBoy
kAXRdyCfAdi98xrQt9Eld7cfju2q+gPRjrgojWbRbwnoPTzrkJs8tlb4LyBCKSTCssH5fvDIkHGi
u9OMGy7jI3QhNrowFxwlzzik3yxZ/pC9qx+p3SYAQ+2XNnSbl3pprk6HtS72srExVSDnHDCrrEgY
6MrQpn1KTI+FRk1NNUzCXJxw6PM5jVrUiTU/K73Kg4AWXM3L8I1olbzoH/aPvpb8GMboTLCcjseF
4B4YSUxRxeGh9RUIG0XWQiZQKiYHtIo3x1XXsOAlSdcHwUDJtPufWCQVLjz3gcVBc9H16jwY+3Os
naCE8cBLoaMfTbMkGaX23k0dQNTxBodiADgGX7QnUeGjrLowNchSzYZnQ62Bx3WXBLjThYL6Y36q
D+4k0B74HwHHlWcIWlE3DqsFjG3prfO97sdrQ/DBfa+7q7lH9833JTaCOguvPoAO0ptCjFuVjhZ3
ClqpU+vC0g/48rNFF5lbF2jltvD1Y/QSVRB/mk7DKsBr+ejvtoiIjPVOfeMpv8Z2KLG0p8f6uqZC
Xdflq8BVfCM8nk5TH7wEyxQ8DBCCoTLUTb1mvhh4ITunzse6zkQALRiA3rDhJu6tbLItTGgWxDrf
pvi3s01oMRjorJ5HOV/rywQDq4g4+QpX9+wv/NRw+zpahXeCWkfjV4k1wTbSn9AGXrutf9gG+774
yyFc1KPlC1rCaM6l0QWLoaAL6lRQ2U9xs37tOno1ZLw13DzF4aKfNw2Be0ldOMf9r3pR7cHfMUkU
wD2zL21XAyeKAT47eu/nm4EWYRycybZlNq3TbHJwj21QVQfBoDGgRMm8bsxlWjelL1037+Zfwxpg
c01FtlgpDtBh71gY3rFkt3DpMlfgiLWBFmBB6u89Pn+yg3sGKPEzT7u8me0ZVJIHnLcrNqNvFmtX
pkCc5gpKrT+0r3BNOOTDlAKenH6svoxKvNvXZtYXtGRYkNCsoWoVzplT/jgBofDE+pv0zm12pu8e
OtwpfIg8eo7YeuyZf3Ai+jjP3zdfAnZof2MneHB1871Dw9Zp+EiS+/CvfgvNkfrS04pkWP3uxCSP
Q+eEt7ZTOfPdp+Nl9uI1BwZKD4Au2Fi4FsWfE7RHKS0gN5yHNGs0CBVgc6QAKAdqgHowQuquB3zs
oO5cZ1ZBNcLh84hXzmkHhdsM1543wBJdAwxEqnKbObY05fqZZNGazVsI1kRkMd9+Q6Ww2Ppdi1aw
DbF7T7D+5q+a922ROuIPEXYF0btMlLhYb9zDiD2gEAknJfbWTLNInRTkQWGwEkpi7nXHnCpMnB9y
08ispMOV9zT/3Fkj8tJGhJW6HYZC9cPy5my8tGb4WDiJ7vMqgrcmFR+JF+HN6Zjd6s1jRQ1o6lWH
FV3Idzml/nGs5/TZW5/Q2zwJKbxyHZbu4kfsNvSLyoKoE8chhgA1epkOAiCpUXfd5HZXMJDugkAM
DxMN5gMtpGfRYc79fA6AV910FGJbI9wvEZGB+yAcfGPCLmAOkaur4YnKLnlwpS7BmV9g8Jkb1cCn
3F4sl7m9rIhvHrSvTQnLGcg9TsDBGaWbaQ+48UxmnfszCHHTRpdWJ/V98wb/5q7xA2SDtQwaczJ9
ZB5cbhMgU6wt7Sa6qvOgxHRKHZIGqy/k8/4UuuhQF9M9Nhr34LSsR9IS9tAEXoZPS28O9fpsZNh0
0XNV2olHUDZP4IJqFKJOfGt8XUkNOioyYjkYdGcF8oTQ3ZbuFCuaFIODc64xvwjpgZThpRygI2H7
TCbs69TCCESw4bJMF9Rpbjbtd5UXoZNsBmySI6AZvqDOISI6hp3TVF0sf820fyHjUN+nqS5m4ibX
wKlAq/TPMupzPT4o6FGQmDs/jyHKHXqKXyOXiBeGngJQ4cc+ia9RTbfDEEqBdY79oWLxhlW1vjpz
86ud+kpK2R8W+ot7U1yFRqvndQ1PPVzFA7IUQM2GA/bLExxIe7GrKfvA/aU0R5o1Xp9DXNyXsGu/
Tp4sGWCxE7NQkLqoN1doVXcvWvN+FvZlh6Imsh4nNcYn4Reqq+V58fzv0+CagrphfYD97ueyQQsY
1dp7CiX0cb3U6YVb8zthXlcNFKU+pio8E2RKqiHm8WGGAJgnM8wBRt1cSWANKRFxPvCle4mQKJmh
ZPcBaHg1AEHqyfKiaNsfDJdwyIxzolsqSpS3IyoAldcOAH+NYrQ1qFQ5aKkjLpWk6iDP5cDZKYhN
5SO9FEZFOK5JppcVbSAWn44FN6D4nRqSL7E7nZ1oEKCZmhl+zQ9sG/RGbXAf0i15GYff6P1kJkPv
D1xfEJoTjVhU7dkDrYe0jAEaQ6vw4HAkOg9RBSIm4XwNBsd/IJr1WSyHNUvXqM0xNj+4tUlU6Yn6
RbeNcw7rKs7gEY05ZQKY15Aerd8+iG3qz2yEoDVHoFAh0DLZNyWnSVJtnFUp40tec6kfly79ss3h
eUsEqXg06oNIKFRK2Ld3RHNyLnhYAgfUGU0XaNwNWGuDoJ9soAZTHD8Kr+UgmSOvqHL0FUGQLqV5
YmqLa8IZM+GBfh5i8n0RGuvgODIYDou8G66KsAd2Ok/sx7Q9aAcQPbDhuES4cX2MmeBPXMGk4VT8
cCI5YvUi824xfFGUpJnthX90R6wNiAgWULIz7hDcCy0J7kY0WTqoH1x37gP26NO8hM1DEOJD1OpR
m9G5eeHkFBzQfjmPsPUGn4G07m6+F7enUdIJXkiXqVkdAK9T4IwOxCIC1tibxAvv4V7HXfS0R6MK
vSXf03GARFi7oKKpExZySVjBubM89m5zkL1fkm02pzYJRnSJ0BspH2UB8rmmxSjaWx+b5WoCpBg2
HXdl46XzeWbY3aDqV0kzIwcAdrGC1qhPLorWAL3QMZACTTTfksrVxELK+rkk9YTKam4OM/zOy7zY
b1ThUp6bSR+XG6JHrIoD4KhNiAtmhdVwrc11WtPlBTbzDGRg7Q64Ti/SrqDHluUATn+tuOivrmjC
Ui/zaaFzkrd+4D4lrvfDc526QGLJy+XWVokkC8B0sxQc9Q2WuK6MqPctjOfmxLppyUd3BTY8Jl97
H3cl4lp3MeHzIquyrQc1otCe/e7cBS2v2oEz0El1CFJUukVE+p91b76Hw3AQxh4HT6hDtwlaWX2e
a78H2roUg0cQlawd9FLyi9/0ayXJ+oUNDizCqh/YcoAmNh+tYgHOeOye0UK4SE3wGkA/vQt030js
pc+ThTHXoGAJUJiVWGLQ7OptBEK7rtDW0iJxkGhvofNvVLpPjorCOwHxnoB8hzugDjMyGWeaRODf
JQB5tqPyZIfmMWcr3wIQEUqMWIDQiOdsh+yZRYWBmoK2H0M308ea4WCYBhR2yD15Ta0HmjVBIOca
fkstgibNGlxtB4wQUaBdjgAMht+0vqzg/8M9CODtkYAa2QBnQkhgrJvtgGCmyOea5ppHv8bIQO4Y
AeWve8xg3QMHaPwQPUAGwabrR+Qq1LahfnBazvMlIThPyFD0CFOsdllgIXTZsOcsvD1xEXE0cFYi
hWH2PEbyMfP2JY2Cu0BYY9ixqWDPb1DX/I5cSLZbCllvhWZer3I6hjS8IKNdTMnRMuexni1eW9jb
vOdEyJ4YGRAdEXuGBOGZH7xdpsLs+ZIZQROygCmm+nsd8bXAqAf/TP0fHqIpxEF5Dk/iRzC+Rn7P
gTIPnr1uIFjpAMBoSb7rNY4PwerzawBlPWI8Qk2WHNSwIheDgEy8Poyd8w2Ktb5himVBAN5f0b/1
2Wog1k+I2Yx73ka1/p6UGSz4/g5jD2Z5qzHjNd/2pI7aMzshwjtjE3cHvsd5EOsxe75nxL5aBHvm
x+7pH5hS/IS+9IYM3VLGiAjRPSvE4u3K1qA/Orwz2Yp1IOvRn78udXyZP9NGe+4IacfhVEcyymkt
gz6zHktL7Pc2M3tqCdKg6wO3QdnTIs+BZFME7RQvKX9zARNKNfZYj24EQQ0KZL1F4N72lFSHuJSP
2BQ6EXFb9iSV3TNVsyEPcwrQyJn3vBWCV9GewNr8IWuEGO/Bns4iiGkNe17rE0v4X8GnH4wz8fsX
+/7vuOmfgOk/YdT/r/Tpzz+/9erPL8T66xAbsJh/4S6Kv4+9+eeMoD+HC+246ef/8Sdp6oeY3oac
P77zC6HzGDDnP0lTD/NooSdhGA6YMIxp+BdpGmNUbbwzRP8PL43+Dwbgh15C8GsI/hX9r/DS/yDR
QFBBhseYG8SF/3OAhWemMYwTvykX6g5X1TvmMTWdug5Tgkv3EZvO8LMXkZ8bP1ju+ImXsrRQU9C8
0I4Oz5u9bFEK1ywZ/cOGiNc1aREat55udvoC4AjkipMzdjBTN3prZLRVVDsMCr3jHSmWpSNidTUi
XDChB//irGtw8okWhzDGtmlbdMUtxnxklJBDYLd2pzLEO+jBhrdRoWkfHbEm6f8CcaEa+BtP5AG4
TQFvYMYQ/vGCvwGD6cYnbn3i5BGi0Uh6dgeshvVdu93y7DYwSeaB/sIXII2HzVinSpxpu5HWQw/S
YO6IdNv5mO6bZJ+O5CEVoBqGlfVvnYVHHq71/D3hgLDC189D+fkQRBixM4ObOLVzy16sw+VVWvv1
X3/DHWElaW+m51Wkh3jw9ZXr1L/CPbQglELxDbN8aBb74tma1rvvBtLWc/fuDBvkjW6LLiL6zTs+
fa25D16kFsghtnb66pH+ffZs/aSA7T74ElSI2X+e1GQoti2OzpMjz0HrQbp67lnX3QfmTjAo3SrR
nq7gyfv3zoG6TmoATgK2ElL1+sJD4xwDoiqUqRoGEi8oIrNi1MNryKekWo0vzitn3QO+di3NJ9nT
7ylU2LGfHESvt18rHLm3KBWi8iPFLjGAubu3JHPhNjz8yn00TH5c/+pX9YFtcH2nmDQDnQotC5rG
qu4i/1GQ4YtS1juH6czu1KWIIMCOVAmDpmfLPqTjb0OCb2rc0C9D4WJkIbfACcgNbtGjompDpH1A
xszG/e8ofcUopfEIlG87EtJBcmmQvkCC8VkuoXsdQ7JeXPOh48vi6v57HWu4eKAwTijugzfdCHyI
uv+uErjGoXoZWN9ddOPyS9ik/3j4/FmcNktG4o3dBbJWraT6VQdz+7oQD6+MIAXSFOwdMM1c0hAS
gk73hKLj2IqywL7oprOw4ujyywSvSwRjx7H012rMd4JvBXhXxo0LIf3uXqeygeTTeoe5ndTT5qMZ
gUZHEehu/BJB9EJrC9VLm/U8pVv0YaA5yqC2P3iK3KroVP/khFQeEQSMj6nHxgsbzYUrx6mGqIuO
JnT16+aT908vzOD2hV7Wx0+WTe7ZKMeUsACSSop0LvqY4XKGj3tlNUZebc1y59sygDIIPKSaNbtb
gjEDo4yj52AMljzGYAG0ahPCZR2NwkqRBk1Mp14whcPP+2AuIKIhNxWhxxDyNzr75jIEsrmI/cGJ
uz2GuD/FgAk8/fzv3PeaS5Cu/wVR/CSu/w0MjTHBCTx0jK+mSzF6ZWda/8IgS8mNDj1HFu4c28MK
Gg0NwjBDsZHBbZnTqZjTgVQBmq1iaRtyitaa5B36xHdKxITwibEVi5P+cUvqGlJlhysT6hs9RoIg
wcPO0bb4bz4mPj9R7pxqC+Vc26UGyo+xDCYe5MsajgNIEtzfA/PNOWwH56xmCS6yN/9t1Iz/9zXU
xYC3YN9W8C1v+K63+G/EYSugiwRI0heRATABcSq4kgCjmWzS9lnU1tMJYNoba2zyDYraCUZV8gYG
0z2mnD0DuoF/sPnLdcD3il6lbpfrzGYfLN7+588HBjvxuA5x8jGl3u+hsd4zY9I/O+EkSqTFeP6X
3fzxz3P11wTC5zv+91OIKSFehDRIgFkh/7ErDIj9mjAKsfywDuvakt7twvxTOwpysIitFLVqWuD8
KEHDsLdA8MiDRoGKEGx9+deD0Mk3mKLOZUrG8CDCSWWR0+WJZCjVaRNdvNY2twaF6TOs8MKHmfM4
bx4GHaToZRoZ2tu4sO0WYUGb0ZFiOVDPYWO3A5RqvFCN5irW4sunGTiQkN7SAbJNgl1gXFaU8sJm
U9wm31KCti9hSwQNERQJCGIEubku0KYMp8GZx3fZpfA7MRZBjZMH1Tli12RVsuRmcj4E82+YMiB/
Ban58Gpz/J8Pt4+szN+o3jgBo+MHAfHwfYLeXhf99ZZxhOnI0Hh9MQFYyseO9CWs3AVhKr0C0GTJ
ijZ6NM8MXNZEdPAB7sCBHeHzQqkgfVUhXNllBMrHfYDBEFQDgE3GNSfaqw+7afcKl4+9iFSGpwWE
QsZ2Cypx/NcwWt92+feCJQkNrJmjlxWh1HCmZavT4JGkzQqvLF6PHuPUyaIGCJeHsREhhDNMT8Fi
n3J/T0PvoG2SYJ6HZ6IXr2nXEzBwmiOm6cJoiQ9TMrfglRpWpozMT2MHKK2N0xOLOgIOBVm33mIj
WsHNxSg/LmjHo5dhlaaU4692A/dIMfj5nDhtcDJR91NbNC5dmNKbF8Xg/gJ99ANQp7E3pg+fD+Bc
0wdcxLOobIiI3OgBlB1V6uV6pdBo+vQFYgIQQNeiFwbMryFxzhl4igSyXBd+CWR/m1gL8K4e/SJu
UY447qRKUGtbhQzQdIBMz0t3Pwp94E8HTBjh5bLAZcd8AlAIyGP+4Uj5gtbe1eC3JvGVYTLRAeTC
G8LWy2mFJX7H2vdLLo1zCp25v6eTrpDK+FILWZd+S1dIe4M9Yw4YfoUYMBABnggC8bWskv5FKiE+
MBhihAPRQwFS2j64QMQntFfxVyBxwHiNj2j8CBG+b2AZ4stWsJcuIn4kfhknHDee6iBsqTSV545v
T52C1zPugVzL0vl5jMWX0ST9t3aDZ0aFlhfK4/B1Futl2n8OsUzAg7GgnOiO/0P/4TnDvEkAllad
k2AV72FIyQQEfcaIF1pjJFdi7JcYu2ws1jyUscKMvUk+88YvAthKDPDMvZ/iNP/H7eyB5Y6EvNRT
7X7bGIEMEQT0GSkHjI2MihmcxUfUNE9eh9eORdwhKyswFGAQSBlj/JB/BkYaztXK9aM/6fBt080G
vaZvXxnSBUATNoRUgx1HSuh9SmE/+VG9fg92K9ptEThrFTt3sI8PGw9p6evYf/v8o7891pSbwtsv
AlAC//gLCsPNHiLXvm6EOCWMhgVeLe5cNfgndNxlgiTOtzCKGRZ/eJqxDnHLdnPDL3xouvOyD++Z
OXw8P9AHbBYP8PvXO6an4EwRyrovXdjBuGFB+7CEzmGEl1iOrMay5cqlgnha2JBwyEMW8scYtNmw
8vAw7V6mh7ppVmLzimAY5Dm1PvRpx3cLqUOHZch1/wTOD9NhC+gN1jA5LQ1cjs9bzaR0z6hPfvW5
gphG5GNozWPSJNmE8ZIPMI8wOwHGbT5jxazGfk6Kz7/RiM43ecLV/NuxqkaTLzt46n197xdT3z+f
KZYgY8EWv/Bn7/Q/r7IYebZvxH/d1jDcEcE6TNlD0tEj0d8Da1A1QFSDSM3J59FueBxc/XVOYUFj
YZjaTb92WwxJMnOsftsA4DwmCHHXGcUiVpuonnFvf3HhEK0QUv9Ig74YLSZ4bBBbNj4Mj6LDqEpm
Rl656xIUfN+ljJ1grCCqcEGsYmNQ3hwAEvAeao17GL1dnUKSWt3+FojwbHkUHEdMXoIJ5KCPCYe3
eZELwxypLl8iQIvb+vHnW+ETxXlWcLBNQl666f9SdV7LjirRlv0iIvDmVd5re1MvRNnEuwQS+Poe
oHNvd78okKpq15aUZC4z51gVSAMKZevGCOrdNLD/hk7W7syid78mBSZkMvtflLyf6qD9U4StfRmd
tHoxW+2HPysUvSS9GYkiZQmRWADaSS/0z3ba1IqNGQjr3SQUxTxi3qRr2VvRqPFLIj+R4azfD3I+
p7CFvKD4+67VRa95Ml0g9OCDCYL2iOUtOzz2wTbRfZadVh7b2KZDPusioFsG26ou2xe0HS6O6zrB
WaXWTZzHLynOnWPswyTQs+7uxn13WT7vUPc8Wu0DylqZ/Rk5q66PbdIbCdlz5GeJnk4/nJ66ZAC6
ajtVJaDZBi1Sif7nWfQAj3KDjgwKlIHKpGjvNpBSUsDkwxRDfve18LeFnv+TUooGUMJ/Rknk20ff
L59rWQ+H5ThO8uIT5li+URXfYcLGvelb07w1lu3Sumyao4vLPwl0GjamnbyO/vA7wvP1JN3pD3wq
/5h3UrIpZn27yrQA3fayigxhfS33GQq8ahVIEDJUJMZwUOtl2dB/ap5b0wpXj7ddpGyTuqngjYx6
+hmZbX3I57hISCNAco7RZTO5KVnrfGwOijZPLfxga7Q9/3HTjD+yJrGpnIETqEU5IkpNAtJHJ7gn
btWfC5osRdFT9MDiniC2RiCWWdFPSrqDs7ITuB9jjO4m5YfPUUAziQkhdk++XFf2zZkfmtqotsOy
j41VjYRn1oTPN8ry4Baht3v8aVn35bFIXJM1YMa7ZJRyixrHIKTvIqRs/aeW+KjUyrb4wrVLJbPX
KfWjmzvUEzs2YSYBYd7qezMd7zSGsfSabfTtWs0Oh3H+OycCbFCRLMWOxwOUYkxfFWCybt6X0BVN
FWVn0AH6Wq8mWv4A3gRV4hYx+QeQuJXlNanCarz3vO7muYqK/LyIB0LeS4suGh3ACjraS4Rl6R3n
k7GlNLaJ2qg96rQfnmQ7NGvH/qsD4vlZ13/k5LnXyvB6+uO/MseXP0QUo4BjxOvWG+oiIkxu5MrT
zHid4BD6ZUUKco0dH+Ixz7cp/tcbQhgiB1Gy/JVAckCmt4u4S8hm7WvF93rzwyzYlGhsyJfoLYRu
ThEkaObdf/lmKNkeTYf7rcnH4ZDKCc1HaYw7Ir2PIJl9eHA9ssJS19xzy61moerM8R9UBPaB0Xgb
FPnWRsOujMyhxYExawGaMX5PxuYPohYEpzZ14E2VJS6utU7e84imt0Lxtw0GuCjaYL0QlmFtlk6B
+C4oD05tatulqpP13vPkFS9d3h9gJ48fSDNOvRPHvzSt+81xhuIGGwLiRPVL6/FwlZ781ejsMlXx
Y8BLfkxr5Dl6FDf3wnG0Y962drcuDJ8PgM6uybWqxufSaPrtWLX0Juzq+3GLOYkcn5w5yikyEP51
6oBk+lrOjkl6waGR9rB+HCWKjz3xBN1dfiF/rfTuddlHF/xajnpzp0KClXmrNPqPSR+QCySh/yxj
8ka8QtYNZx3KtlQit+Qu307R9rGBdronLlppRnvNFXxJmk0bKa6/Rye6apWmv05zbzip7Lek740t
O5r9QfOWSN2DUMMOruaNo+sRGpU/bTP3/oyDvmLmVLbLx2A6SxGmq44lc5dWrV7wXT95dhl8BSXo
1IikcF+Hrv81CvPqqmTd5G6OQcWPATrW3g6TQH3vS4vfglMjFI5+HiPPvkbBJO9xWeSEv3byhjR7
4l7OzEuNlvpD0/VDAdViTxmu34iGDvHkNt8B+JJdGiDKh+i4hUYS7GObO8h0WmLuug/2mKPMTdM4
L1Dtuktr/sV3LJ5GcJ9uOPxOW4Fst8XXQzMjATwDRQNxEOqdrnBfHh+n8mgxt4OpXvIWNak9vRF0
vcqhqD6pThZrlEnt2UMgfe2MjsiqzTWUhBNBaJlb5bGSTrhFMuj54W8fo+k6zU2LBZ1Nh0KLt8Ln
tGxADv7Qy4vrC/OZmJ3gy0vcjxBaxlMAceVUi/gtkIhFfTxvvRgrrOJNXK1Ke5DEulqyGay4OAeN
m39YWrqdOkf/HrD1ISDp3fCcG+JpSVUsYd3HsvtyqClGs5Ra0hpEpZeYSt5tZFwHkTCCovF+SAM6
HYy0+ElM3Hf/90rhYqTa5P0l9B+gzkEgaIysP0dR/E/VUfGmudyewjFWup1ob2ZrdVcjouO8LBLT
b2kmW717Mo3Y+EoBzkrnlWbpE26tCnycDE9FFlOuGWeJe4/ryelacl9L8NlqCegiQ3NtxC/lHCZL
f11pDn5S9rdiO4n8N5GWfzZE7q5znfSm6DoyzzmGLP83kDTypF7LCILS4zTESmOvxEAsXPpR+rlc
TeiQh6Z0Dn5fEbvE09ijGRTnFOnT9nGizZtmXY1p/FxlmnVUtYHabrKLYDcmMkBdBdDHT6PmHTft
H4p3aCnnnaIK0c63SRVhBxvCbaUwVdqO3ALt61Hd2sC4apmuU7+38dhx8yZ5DUUoVNUmiD8sCrNv
ejnhy2sD5BFzhqiH2l/f1jBJaP4FZc/4Zbv9yqndz9IU9iqkT3fS4/HcTY627mJjkxe+f47C7qSL
dkIl7shXnRsVItqmomWWWYZVr1TiG+floYyfG6d3zilungtWQGv72O0kjbhthNXu4npTeklRv66s
YXjx03zneryZ3NMKtim9vEVd6p7yUHvBnqxdU4tqRlwF3c9SiDXe/vAlpye8amo/XvVmrH34SYFn
J+ztJzcx0n2TEuzlVuLd+pq26ADi5QSPunkx3PAJbpfEnPROQTS6hdga7TRvCYd9cYxqK39rYUUd
qj7/Feo+bkqqnyc11d5Xiq1ZJgbGM15uG7s5u7oPfcpxAUjJ+5INpVpKHus60Hic/HnKZjfDHDT2
JuZXjCHjobX7bz/GdNBSzEPq6ZHKZSQqnBTeoUJttsKRitywT++S0PJK+Xg49mo8D50or8tD5d+s
vl5VrWo3gMNcbp56gtMpUdE49WGJ8bzQbG+uraEoqgC/ii7nm8CBQs+oOjYoYFDgz/nZ6Ihq61bj
eEsc91czKH7D2aNZUs6+TbqkCkHB7FqWxbTJwiFZ9V2P5mIcf0+zD2RqknKbJaTFj6gv91JyLoWn
GLHA/OAERMjksnUVXhpDXQl6392QOLCuSuejrt4Vy/jdL6rspQucI23YXdOk4iZcIZ9DBTl/Epda
46jBDOq8kmiLc9cjbtRKzaZgHdXXx61epUb3EmZu8dZ068rrjDdbesabiuEgt6C44T89xWlV7ghU
zLOtuTR/BfZPcBHqQGIWX0CzdZuwcbx7rAfthsiK7CpD/4LBkYqTz+jSVRS09nWcle3zmee7zjv+
+P68PLOHYLikmPLiqqKbXfijvm+aGjgxP/1aucbXUhATFb84frwLkNjoLmKoeJbSs9Wj+FQGsVo5
/JBHQSqoPzD1Ja+pnHOLwJUvUiGZamXm4peotd2yuiJ56PzqMpo026DFTq+VILEvhkkdtaCdXlWb
ERZPubmKQp5mZYj+kNEcO4NaQLFLsvwgtIvrfotKgnuItOicENlR2p8vs+VycPuY53l56NzhqNWB
9RlHWXGMALUMQz2ul6/ZJrbaB1mzNUrTnSs4tOeqLILsquWFu6e9G60jJyHmH1NEiEGFMsrzMENG
+VGVY2DsUJjb881A2NR0ToEzMhEn0539H6EkE5irXr20P1yn7RPwBM4nyDD9HKhsFyh413GLwUmv
yVDSchouaE/kQSYDmsOB7zAKgxe/xN8Zaml5C/FGwX5E8Y2PbXyJJrqnEyv0YPfO8IKCUzynMWxf
spccLViO0jJq92kd1bdSJvF2RGb13noWijFlxX+6qFkXUiUCSVt3qWs7f6rr/ocfpNm5RQK0Ulbk
vBIgraUqBcbe+XOoMn521hrHoiAccme7A9NF3nWpsmOlgldds6p0k7bwHqVzzdg49wMqp1WdmeUN
/eNfm2bk0yMIsGp7eErz4BpI9yfTLcYfcL7YGSRVCsO2YfdhlHoN9Ooaq8L4bkMYuF1qMg5Ec1Gu
5bl19QWG58ZhwZZpTX4Vab+wNN6l0Ko36tv5ORTDfXQpCm+zvPMAPLu8iSAmvaMc/UqgWSGK9fI3
t6d8XgdQmBPViJ3vp8mWSliCjtLkf/Drmj/laR14G8OdmnWrAQZZObHvsfEDKFUZJQFvYGtsJoBf
U1wX4JjDdGOL3tzC7nF3LSENLjT736jJF36ifk8Ty1tjFyS2CinHCMiCFWK8jT+h2oPNuvVqu8Me
xWmz6UYMRI2CD7ckoctfmZ+mWWvTyEPdF84dCNfPwrNFhHoEx3tsJS7Y2AvFTjVa+RPbGSLp6ac2
5m+Mnv4pqPD5VRbOvXd/RZBe4Dkq0mM+8vYnT8r10DmoJ4fEvnZNb13jAjKkUVQ/a0M5Zyd0nPNy
1Y0BsIVJr9eVGpvn5QNu8QXskr71QWgbch0WgX5ZHkrPx0lcTyCSo5Oh6M+tXVUOZIL7wo0K6l/s
wI2vQeyxIWM7hW69Q+oq/0soCnugeYaxsknHK7Pa4A8YwAIsy0KOLXGKmyOLbI2Lix2jfdJpTz2B
uBzW5hBQZk4AQVZhN9yCeCpfcinfB69OvpfgZZwgAuJY3sSOFX2kVHkvuRxnlb+ufZGDIQCtoSDg
0E8LvzkURUZYHRbxZTLr/Dpopbfziya6em303wNDDmDkluIep/0PfO/hX47clQQ7/PToDISDiNcK
qZrqhf4bj36x8nyr+aAx1GwaZ77JgrEF1TGVZypcLKHl0lTk2YfEGo2VFYXJL89rD7AXpGB36zdt
kKabSQ+z8yCTbldMY3uoJnf8r6IshEj3Yngu/bGi2jU8g1GlsDdkz4kqo5POgCag4BGEGY8K3jmY
H8ZHGJiC1PLA2GuzI9U0k+wsnUZt0d76wBubgr5vmpxC6ViP7cNp9lSl060izwHyPHfcxUfxiWJp
eOombVsBTbxGTgoPUkV/HimJMKyPYFktfk5EZnYzmIj6fDtSggNr/WaaHBClYXwAEJx2y87hmeg6
hfaFD6CAjcbLadggAw17Fe6s0QnOFtXWeEi6vzYO4sjwsIgoN980bjkc7QxPdq3NYOhJ3Cy7s2dZ
ZX/wKUYec2EY+1TF9UvWcPo5ei3+GNpLjDzXQOT2/xRwhsjXt3ltYGhWnneNJ8A+ETqRzfLUwNSS
dEW7ChyNmLvPomnjaiM8RIP7L86as0IhCFteXMvKfX1UFdVEdRpTY3Yo4clHcx4zsmBQuatrYYbA
DHsfyC2F2mtjrLw5UKVHmmzSHIE+7NH04guPYWDGRHaBg34p0NDyya5J177SfQYv6kUlDR1K10vj
KO+TFDvP3EWzoshauVmtXXHsgLycVSWSaUrrhmQX5qIAwr71HdE/rtrUB25D6w7LxoG4337Ps9x6
8eNobw7F8NFCm78hg/s9hBSBqQEah6VxuTy4U4AZznDyjRYH1r4wgWQt5QGrLvoLFNyvwBy1F7HN
9CYHAE1yOaK0+MQO957MX2vC9xErtz0sZ26Fgn27nJpjfalgmby6vc9kK4sQdWi6l6g2wEmYxltp
l//f1TD4SHuadBNK3cJlibJ9lSJTR8BR7pbXZs/0MCeVRaeerCGhwNk091KW2d3sb1rjd0hstO74
KGPiojzTsi9vsQkpaExqDO4hpjAo67h8YKcfPDFh3ZqTD7iOxqXQ9N9eIFFzz+dSXXSQexplniM9
8Xa212lbhlS2x0bQ02oKu3nOdbdcP9pYPgxsZ4TJZhGsHWthS4LnQntWwh6BFbiMbJpU+ExjPbk+
qjPMxbgA8Cm2BqH1RtaNvC8PujeGB5RMRK4w6T03KJ6Mue1j5+rmRkZ4zxUjDZLYfE79UL8vtZ35
2dil0POXgrhvv7pud06TiFpDVB0Ur26XzXwYSHlp/zwvL80z2tBGQ5tZ6tpBZr+AUs5OXntNcidv
2NHAoTBHQq2GMYyPuaOddcfaw8kF1zGXWtMgnDbCToOdCAPnlXlW3NdtdI7tsLzBBf2fTtoSe4zg
8qknMLrClIx8sLpW3wmLhDKVJyJe96+dvg0yYiflm7hD+8BjNRlUm+bOhTTdCLRVAZUcRKOhif7m
uko7wvzzN1UvjO+yKr8rv7DOVFy+pCjCSxF0jMNAJv6ztY0LluvhXWRgRTPaycw6wN/uMksjbqpj
DR3sk6BvY2LzW9d5oh+8vMr0fRgMu8YEeb5I09KovE4wdUzyyW2v0M740LC3oYXBmkEe7u7x+cey
AUPtUzuGQhhk/52ejx2xCLRxP2ZhemksPb2IFtY5uSellbmV46E53yKnkpt6gsS1srXL47BKNJuF
W/HS1Ph3JmHJV19RH+Wezw+4d2bdB/q9JHWiSxlr8Es8hdYU28TB6QyMcrmVvhqTT60jDm6ZoMLv
x9o574b2pdR7wmmUPM3WKh3owknJrJ65v+YO4mfcDpib5nIhZeroTkFn5WrD2hqLDNE5hnNHo/qa
EIaPpj3cQw3K8dK7kEwwMfOSoRDCobW4ZJGPpW/6WO6XhUvkDsRczfB5MDUgMuVzPoJ5cWbZVxzp
MM/j8UsXEgWUD+k2GjhZQblXG6+T8ZHaW7Qrg2B40uwYQEHZZVfyPX2vwYe4MClglTq1sUpm27YT
Gv3Ri8GzwAZweQ8tITae+r1ZJcQxY/sXe4r7Z8ZiZ/bwJiOqb7BS7gotHP3QnM6wHbEVp2W9X6Sc
UHf/6qLyjk2HlXVqIvBdCHbWPbXhi6MP1aYKOA3Zcr7ponrr1G3N1f9VCORDsysqP7gg6PsZKpM9
rGBJNkatzimO9GcFlsae8otW2OLvfMEsMuNTiPIVanh5XR68qv/vavg26hOI+vjUlFI+j376At0W
ChWdWdZFGZpYsvpj3rjOMTf6w7L68jr5q7xm2i3PIKP8Vw6j/Q9QWLMMgvvTsvSjsFTkQso4Uk2D
2S0hWnmqCc9hX/1G9vTlIICzgla9MhPGoXld0vUrtC2SAJg8czV6jCLzIZwIGXiy1oRb7VDktCuh
Dd4ur8N6u3xPXR93O4oROCYKI7zaqmA+wv9e2QmsuTS1kMtVH0v2vjzEOaIlGu733AAWnjLVZBtJ
xjCgzc1eLcWd2Yb9O7ggd5vVjf0C6vVfQSj4ljt9wXIlUm714bGnBe1+DHCF2l2sneq5HJup+kox
ybjjZ7iKNnLX9mBAcrU1/9OpaLngNBNHTfHSo+Wg++Z7nMuYaTeGmEErH2UReZSQkb+MGc4jFduH
giosdcSEASmLyGLqc3ZAQ8cUZo4/2My8xo2+hVkB2HHsf4npdxx6mEi83G9eu0Tsyln129N7XpuG
g+q31E4KheEpsfIaXtXY53uBXITC7lDemsmxdkmotE1nSOQpNZ1I7CoNMJxWMnVMekQOXX6KbMs9
d7EAtt+Z+yU6WRQtOITrTVsjPAm8MN4YYaxfq+DZLdGF1bgP8Yh6r4WvdQd/XpTavEb9bLL3tqGM
3YCP+uSm6EelCsVr1TOIYb4DqW/X93IwTkrH5DWN6hrOwoDckMUTyLwM+4gZHkYHcfzAhrfCjD5c
K81otrUvga2pyTg7Q0pZsQ7k36Aw5qYqI4OavB9eCpxzuxAZyzlOAO49igWlav+WYPHPYoir43I1
YVfiqo3xkliAMCIGUfQxhJ+xWUVlJmnbhsZRKL3ZJIGpn9pGXUSOLqQtsUjvOmRlyMy+y9H+2/bc
G6b7B+0jLVXNP/WmxRG/dDofZTGJRQVm0XCZ6sZkqkFtPWcmwW1QV3dzj0aRnmZfjdE5zEcd75Xw
DiSgBUV0XOSVXyf7YAAkmhtJc0WC2e5V5/xlnF9zlXUJP6OeIhLFuSCchTaQ4lmBVfhVvWYEmbVf
GrjUmQYKwmzwKpplSfPZZk+VttPUqK3TzvlaSp5dxrFmuwOUHiKGpRatp+Z41RKdJqsKbozDIUpd
ZC9LRaF1c4ankPSvnUJaOz+kpx0kfn0cjSG7aR6U8ShLx68eIyExZN9gJ/bPjW7HNzulWDhv/yD3
wxPWDbFa+jil+qP8Ln8z5qYOTyCX5G/m3IXhiU1z/qBakrSlCjiwTezKCW0IS+BUKLoUyyGjrGk4
L0+rgmJw10/45+dMN+Vt68leFMr547fhBUF1eQHqVZ5rkW8h40/v02RYhGmQ6LPREt+mZSIcsiYM
tH5s7ZpoMM+e1IpdPBGNMtGg2DRRL66gJ1HUL7d13Uv/ZOtxFa5pzqtjyZyveBEI0VqB1bCIQpb4
KGsA0IT/qrna4U5Z+oLFeji2RQQ8vqscMpW2XelhpV3bvA+A8+Q7hkul745iSYGJ8LZJBIBa74Vz
aA06+4NnWU8YgO0nu1HFHYuYuJiVmZElS0x885U+PzyugmaGEUb9LpVioJETbXw70X92nT5tQm/w
oCiJDC5O028SisnrnspQ7mFpD+dkEXHxtsChc3rkjzjGLh5KJb7FofpWLjBPM7QZPeQnQCwaqlqL
9Kbsq6uqS0bDaOJflJKkl8Nz3owD0rt6YLzJaLwi4xh26YBKxRo3jzWC2GPt11OzjUYvuS/VUhNj
q1HO5Tcmj50iBAErYVvjj0IOh9CNus/Mnex134eHKE7Hk1EHIFjV7DFMmDIQWSYOpbsYneSyLA1H
L/79F6f3fvRMMfwXiXNFGk97cGXpzTO0a2vPv2May5Q/y2KyX1FmgF1iofZ4GOnS0VJOrY+Rwbtf
HWNW9yEQv00a1/mFqW14rG0teRk6Yj8s1d12eVr5jMPF59Jcycy7zViETCwB8rhPsfLRH/JwgzSe
pOLBZJjlLg/OS7LptjUhZVYULw5D91bRVLgnApHhWmgkbF06UvHU3GqjdRj3nARAxmy8hBjAyIyp
kDszwdn2eErVGnFx8t45UC9k27xnJtSdYg6zhnjUmKjIilLz2oriER5FNeZbrG7+1osZdYYWynkd
MKFX5qhOWp5e28zkOPKwF6qSZaM8/wthNaFOMYxPcdxp7Bn4NdxsLJ6KWIq9hqPjf8rcfNPLCUd0
DNury/iv6OOs0lGPIVM103meNb0VfGSrXKvob2IfgQ/Rlmw6bCd+hAeu9GsfVyWDtETU1z8YzhCT
EI7V42p57fGnijizrOx5npcZPnct7QORGsbRj2PtWTp1+OxCoRqw6pmrGgLop3I6+rxlUt6KbqTU
N9XGnSad2BWdYdxRZ3sb19Oq70cH16zSVTufxXlVNCSj3rDRRKc9D8y45X33bzHtsDdtyi4jY1aW
3SMz/3QOk2Ws5QRRCU5fxCnuDfLda6SP9RubN8QIFI8427zc2JRYPQ6p/b6o3x7V3qZi2k1bIvnn
y8wObmNMZwy8/9IhfoqHLrgjTihOsicnE3kQGSs39qurSF+XuMGV5siEwZU/OPE+c2hHFzY6RS1z
D/jPjV2A+mdbosJhhldv7YWWBNsCoddL1aEcHbUeXFFHEaRWvyA7D5u4A04It/lY8Ubx/PftDvbw
Z6vAJEuXIX+xyRdqoyrVWThs1MwWlqGxaVGC0E4e6K+gbdHx4jHp87midbXRWhdxdgmiIUeBEuJu
b/Py1Z4wXDIsraamXL8GE8gLtKa4lIsCNAoUDKwJ0yrMjRk/Ev+KUqg9ihGCHkwziaT36tDFoqQf
brUYmEaAYSOsjRdNYp3k/UQFs4rKhlSCwz/aiYbv2hBSo9AcjZsoyP31ELdHp6oL2sEVJZ7BPfhW
3a8ZfFfJgAa/LBlYYTi/zSz3d33kbCq8yWuzaqBm6M2EaGqivI6jcxamCxGAv2zqns//CuKK9ya7
f0YGUYnM1/nwnUV+A7Yaq+GGUY79G3PG+MXIXNpeKBT1kBRd+B5gDC6OZsuzgUhrR6ueIvDU390u
/ubM3DRVoc4WGFc++zHeqtj56U/VTzuiECU8bR+l2Z+wn24TLqXtgGiSjeuMJ4+ZTokARcAn0uje
cbS0cAv1tLvqsAQdRqD1A1kqHjRspZ/kuPnOy0u17Wo0cJ3dz0Js6iAxmnkU5jo8JgDdQTXschu1
ITMm/lpT89EzISUbffc0OOZfukz5E9V/Z7M8aC3tI2vQsoM5BcdpsKLLoKd3i0EyW3gPv+gXxjd/
dO7NCLaCxG3K8dp7JqyXousvFKXVqQNTtWqEkjvbiiD0ND+NdrjVJTGGM8q/fUjtp7Xaf4qBjMQA
vVpDnezIXINh26fqZQAyh62bjFkxIKtNiNQmh/0g7p0fA+hhL2XQiJ7QTtLk5wDDiP6k+dNqOFSE
Dv8ncPMtLv56I7VPBrkwVRaKZ2RXpIKG/hS1+njQrRJ/RyLfRiBWDQzOqAr9HU4c4zyk+nos45xS
gepvVfStCsRpAzT2l3KAXIcChY4cWPFM9z+amnFUddv5myCHw+Vq/h+RT94N2zV6ErlXErsxtnbt
LcJ6Bos72Bh6/ztQu3BkMqjuFWAlqJaFmcFkL5W+MXCt2EOQUAqSgHxFwOA9J2RiKtl0jKvcDQ4a
Tfaraj1WdP66JHYgVLc7/q2+o1DWbk2N+LVJn9p2+mCFjIcYcdPatBBxF8IP712g8Tc7U1AL5pZP
e6M9hiVoKE40sFK6xzQ/5N0CkxYWNe0nPvaIjToB7lhMTA7LJeTNWlqrpvWdfeVBopDJSLvSNMuj
ctl3VLfBxVyxFj21BzxIvmvupqgzN0nqMQwrTLEg6z8pBP5WdrmnxphRN2zehE4Td6itH7qRPitG
+GymMFJrs9ZhF0x1sJdF9DIWur4p08baVIyejiG0Hksx/DC9yt/BLP2XK02uWniifc70PZWDfgfU
AF3STP8ZMdTD1usA0pvRym95T0ZFvEEjAhJ8lc7IXEvfeFSfueXjP37HWsgcuMCZgRZW+Pk6mgxv
Y/YwkayI0E0bzC0Ih0+9Aylb4hm3tD5adWHEJB+Rpacg8q4ZNDZ8W3QVHe6eTaPzfcc5Dmev/w2Y
3TzTGuetOoaxRnBsHs3igtryRPUjvJngFjATprd5cmbWo1X0Xf9U5MVJa1AaJxm5mtWYq9w1p1sZ
0cvogq4DF9NaizB2C6P5Km2J/Cyg+dG4obU3UA0YyAYPstRv6AONdYTxEDWbSf3bLXH5JPzCmshR
4uF3tSz3yVv5WeeebfONswCCuuP0WyOE1VLF+nqaiYOcZEbvIRwKwx9GC4aaUNXc9SayC2V3f0ct
5r6NRLzxAfKA5vzMko7RinDkqGcneM2KnQ/DVxnwxUL1XdJcp/QygH4zaix1lzj/pYdSO1qdzDe9
K9NdPJr6up7EE50iG3AbqJOmNC/MYWVijFn+TkvjyZcIMNoa95LfBfGhghxAhFNDQwqH6hSKQ5eE
L53ZQ8WcPcJ59FV2zXCTdrKfPKN8yqriU8uSNYMpo/c2sf7Ce/wjSGc2g8/kQWYHnLiTNmXV5Pcy
0pm+NgYtNMLhW3cYNeUSD6zgFwRlVGwRqLXHXKW7zNY4HKvROehg2mxz6va4/9K1k4CMquR4dBIR
Y9XlwY7l+6THP1pn7L8zSqGdLvaNI/WXlMla6MTyY5dlwbls6OFC2CzXPkrklSkt92XW01hzZuJI
qAFDbH5FnvjpR3F+5XACYVa0nxlTBa8xgfQG16gXVkcXBMmqMHQYpe9Vyyxepw6+x1L+Lprw2YxJ
prFirdkyxErlaArE5DuMkxueElUjkpFMbWwLT11aBt1kRtecS0PxYcm82BhJ9CSQ6x+MyeQ+Iinp
Iz98ksx83E8+/ea0KbSnhpIT+KV4BF4j4PUz+Tz1Jm3XYpUTsh1vHljSNYXCai8YyHK2Q47uTjgb
SI+K+bLOdJk0xaeOkvHkp/1toFOM9bB2Np7rim1sBbS26MJjEsrP2ZBFW83el7bU170kyJcZ5Nt2
TH8VLl5yr/CuU/uEX8jaDya5j86Oummb+r10UvSuEcGsWRTXWELP0T0m+8g8LK8wY7uM8cQtrpVe
13ZB2FEKUxk4B78+9B5wl64jEyHCW6dezLKxPbYiWj/ziXDTVHEidsaKACxw5Qr/aI0derOMWZ8G
dYddU5kcVpiVCe+G5qm3Aedg9DDXjls6Nz8hUjcMP9r2npFs6drEG02X3t2lfLiaIBHtUoaqYcTD
caybT9j9CYZ8kvh2G/4f9s5jyXUly7L/UnNkOxy6rasG1DoUQ05gIe6F1hpf3wuIzLo338t6bT3p
SdcERoJkkEECcPdz9l57paaxvlaJv1klDF6oOTs4QmDBd3TKH8tYExsrdMJN2rV4luPyZAZju4Nt
dRxjcPeRsm0DYUWLDvWZZ/TDFpbDmbDwEfC1Za46y9moYMEWSohFqh69zcjHQ9EpFCKOZUN51DZW
kdfg+tHura4uCB6ZFK1AnJbEz3w6OumXyhDpC1oLDpCPNKM0V3yw4Nh7sjEe/cy2lj3SrG2X3Gdl
hoi6Q0dCfIREV27YW/QzB1u1SSOMIho3UlxaQ9gLo1SVld61RLR4E+ROU9t1YtYQGEETR1qqH1J8
W8uGCdiqoXizDG0ikVRmmKjaCEBgLoy9vMJgVv60WOq5FSmf4TruVOMpwd4BFgPRYIItLEFdG4pD
nkPuYbFEBbeytw6ZDMs2rDZ9g2M7wZy2tyRdUU0jDSZ/UFjNHkor3OcDsnF72GXehLcxoiNFd3mK
JR0ScmTLhQOE99uKXURfnd/7SKtc9d6e1Nloklaj1IhWgjjK3HB4t1on3gUUzfzOFLuufbaLKj+J
KDXIQ0hBOrFOIBwEkWwctfrKCG4YwKOdV9Q/Oje+QXukLzONCas/Zmtwp6+1NIOD4yKZoYntLY1a
ltuKgteC5asHBrNLljIh5zouWSnnsIjWjTJZ9mVJAc/pD2WoMFtS410h0jtW7y16gdg+0M/amVUc
ncHre4u2YMnUV/rWTSOb39K/IQ4s31hGyKEK5NdJzWPuS9KJhKIt8E8kG1rbb35ffzTT+EbcotgO
yo8uvK2CAid9HALA7qIaHonFQhdxA9eMDlhjHqfhEj1jukUGwxk+NkzcchJiW+RYBKybPZ6rhMUx
5pt1CXvI4vAko1TGO4+ffJ1HNhHYNmsJK8aTp8J+9BTYzMIhAxoI/MIOWzyTQSRRLGThWTeMxzpL
yKaxNg2QKq+wxL7y+34JHBwKeF/mh3mjavVmHPNiH8UJzcMa1ZLbsFSzVGQ3+hQuiYI62yRt82BE
Hmd10j7T7IkJjmX8tCf8eqBMafDzzZnJTq4CJ8b0yHx3vpWgsIsX883f7mfzXlbe+dp2ux/fdylv
RIc6sMWVIrtynQJbi4hBw5/uJUX6wrkYAjHlXhizvCFHiriQIvceo4ZigQnMfTs/mnOo0QYG3UeC
aXsfu5CwdNlszIrWWl7As+5rl1PQBgTlZZumbodVSGaxitQFaEyxzbRo3NtZVB+gigE2ty+pdsUg
IJ57n7iNJMv0pwbcI9FZVxM/5CVTES63flIsjaC+0zHxntvQQvmNw8EPJvTDFMckWkAGmZ0ZhyRh
cZzXq84ug71NhX3tJmO4QguDN4ri6ktpHlGrJxstJV/RsGuTs5QARtFkN87QqrdhTLIK4SJveVN/
lnF1NqwQQUSQN5NI46lgunAqbNHcQ0RYGSgnqqIpCDJOL6MCaXHeNIOQN7H7A4nOsKZRSeXOSEgh
FiltImKHUdYQgXygDHEpmra9dHno0qYwYHLqgSPgLSnPUjE/HPfW0z35SN9MvVJWAVD41HgDK85Q
tA/pmE9IMmdBQSzbsgQWd64/RAd8A/4Cwh7MCQqnJESRwNF3tI30Pgl3AK+y5YhCmdMyuTzXuewO
eaJcgKyDFcg9/aw2MZR2Hex4rySTYwn6IrGq54EqxF7VRgPiOble5/mBym3EUeugb0xP+7WxCHs9
z09TevpdqC87EMbs+/WU+da8z23xWsVDo65/PTo/IAZSshcwm3Y1dc7DH/7AfFctVa7Xurr9/nPT
B/vtpXWia+s+RlX+67W/Pvy8L1U0PDzqWG7mv8DUqd/JobhrPJGni9KGyu3nATc9nUSF+T5sgJp8
iekhd4pZ0P2GYoY7IMSe9s1PnB/oBUHXee2EEKCWAKwp39IVoJZjuUjeBaYNmhP2TzXqkuMstcQD
4VNqG49pj0/RcZIHwhRLPh9QLAsWpJBTDTY32gKK03Qz0XWJVBPQqAkeON6GyrBuje7NZVpHC/Uf
mzbv0nPSOe7O0KuzDZd61TkTxNXPSV3i+l+u+9ogGxFptEuJk3iIzMVeUDbqRdaHPEVYj4Ks+Big
X9UtEgaGD/9RMZofOWlIlywsP0neNlZukIV35eBIZB9VcdNJU9uIvlXPkZ/a27JJw5PRRtG+yMjk
7YAlH4Rs8n1UB87RQ+C207GxnkNVszdNFxIsR+lgX0+VybzmEtgj/XSmYqWZqhruuWYpqSgchlL5
WU8Rx+W0GdsWVxfIaCwl3DUnhkfAoQy0zJ9IatkzV/Zy5SMJ4JRiA2y/v8x3/V65N+1eXYWU4BcS
hcOl19Pqov/nrc7/BJCXEisVndu48C9BXMVUcyrhX8yyIfKSGYCvYVNHGwedpIMpGjjudSqBhZJ6
To+JWsk9a+N3SCvAIVi3nLYXKHYIe3JIrn2PDamy3QfSqQ+sCRyKvGwgcIcrAPUdKMB/7Ksq/Wfn
t/IQytpBIRO+kfiRHgvnRiGW+z4yOude8fO9MCx3HWCzw3cRDEjO2YyKRdMCxc3WzEpmfgmUj6RX
s5t5U0ztOqPRKe/WDwGm+VddIn00PPRdSl0kV+a/h3k/2uZxQ+1v2CZ2XL/qY7w2ReQ+xgEUG8yG
2pS+sCZ3wflULHARBmXyNiREN6zJsYZqxBm89aC7HcmULLcJzhRo6P4XcVbpwoYg+DjBTldY5ryF
mhRY4lwr2ShuRCs1v+ZW5p06S8+XBjU8VXPCBxsd/eiLfKeFTBbjDhK/DwGPFK4hTGGsyhrPsKJD
6lSCV8KPh83gKvVx3igpDVxWxo9Al+KlFY7ZXeKTomF2jbYjdsS8FQHpRsFkay9Y/g+p91lr/k5B
JP7SlEO6UZDuHBo3tu+C0sR82kvv00KJ3NPUfULz45Ffrvh7H2TGA+I6//tv2Mn4SPB3/NhT7acX
0kW7orXktbbyl/lNSGD8EnphH0NfIHHprPGYV7bCBHW6GWnS3yROso9zsncqK9GWahCQcBq36V2l
xNldUNXJwi6zG12Pxw2Umeq+8JvqXnXJ5cELeTPvolSYH0XTfc33QK0TkBy25C2YgAkVOtsHk5ri
NcL6uVZDK8ZQPLaM31MqtRF7S0azjMWPZbzl8hWcQoByKTVu7Ezck1CmPrhl/z4qdOzTyDNuTUdT
ToT3sHQL9Ow9aZqLB7PzkRBIc4V1GMWpTAXVQTV6d8D1m0WcvOY4+qeu/7hVpOO8BGq/GKvwlU5e
CzmgRBwqneBeViY5bCySd4FSZ7tStZgrwrIg38sIPrNKHIPB+mqGSDnRGIU3oYhV7Kvkehr1sTGs
5oFlPWZ6lnyborXvKckUD4HImkNm981ivpsXsnhwSa0xptySLNYuSRS7D7rrEvamIfKhdu88uK5g
JdwzVTNV9UMfjYI4xQgevj280zrVLoqhfdX4TlZKLkDA8NVeynykvVZj8NAc53H6lbVGX4B/Ll6a
vv2KA4+qpNc+YomhjZwY3T7GWzRkZIIpiBhvYYIsY4rqK36dh64Ys9tiWp9A9QKJO92d91lZlt36
ZvZYcAYeUItkt/Mu0hi9HT87w/z0jF8v6IHomH3iHueXz/vR4nNAe4xuTU13bDE/4uX+xippscyv
p0lqMrFrI8ChnTjMG5EY4jBMm19351s5okjm8v/Vw8QiYC6UELOmPwVEjSfPf2Z+xbxz3hB79D62
dXqEBHYWceCfAnAqLj9BH67a0DXWSlmpt/PGGeJqXzFLX5hmpFRrgqaUtiYUR6VtS31KP0CrHA46
TGdaU4p+Z3GKdbLXbny4dYssctXXsgRcbghFcnp66VKPQnszgIhbeorZPGpOwSStr8mQNwqLRW6C
xsyTIjrQ4J8azvF53vTkX3zfmu+q0OePcHMohlfBEd383zdly89C7h73+9j0j1auFnuM7W91Rhaj
6JPsmmhoF2kYz3csd2CPjhujgUN+6l6KfuxJFsy0e3xY2o1rlYgVbHk/b+ym5AtgdryG14/n1tKH
jRZOEGS3Qy1tV+WtpQ3xmZAZjVp8Xr8D38aY5jWPTaEU+762sAdO+1WIUlX6DmY5JeCHMT/qGv3R
ygw4faPzFBLYYToJzZkyEjeul7noMjWESqUqn71qOFEIMT+diLe2E00Bq6NZW2EHGKeR2987OoL1
+SnTH2qCznkpbTrmJRdpmp9UgoeoLc8KEJ7JN1G9DHF6YTbi/bC84UYpu+DFsxAL+YZG7o0JTskS
urputbF9Km3teX5qyZ+uO8d7c2g8r9AF9ZfGYrhl+Bg2hWBYgqpssz5lHpDWLpIFTtZ1YmPuCQMr
wt1tFbcm8qpbUqf8Y0bdZHAo22Hr5YFEUo6okUDMz5if6zXdDvyUxRzyrYh87YT73jwjyJ0Im9NN
8Db5euhpAVE7gNLigLtINbEMPKTZGRizhroTO/3MJFxjvsn3X58IhJh2G3ilVqlNxgmF0JXJ+oho
sba8VE78VbLI/PBppbCYl18GuYM2NBQ8PDj0cz/QcfCR4lAI6utp99741QjZvsU9DKz4qa2TI7VG
5ZRZ6d8343R33seybduplHTIbnGgLzfW78/7fpk0Hj2cWLtuSFrW+QTHNVHrIc2pEeXOG88MvBOX
b+80DpqxyzSD7gKtviwaX7wxCLd9rQUnRVC5vJsf6DpbXekJ6NX5bmrkjylX+i1+HYpZpRlt0Cha
wyXFdT94dsbF3839bb7OZKvdmNZjx7X8NqpU5TYPCuU2KXryBpT+/Gt/kk0MDL4kMUAhL4fwgBuj
upPCT+7sBzQq40Y3BC0zWWrnsUD/qFmZ+oGuhgVJWb9Zhkl/3e6MA8Kr4s7u6ha1Hs+w4pzzLLAf
k6HTt6Hf36YD/PEOZ+1ja6qIpKv6A6osKosu6249P9MmQqI1VQbrD0hvxJk/yzhDZJphP29Veyu0
hsCdIih3qo3mrkOq+cQIRccoUSczVNGQm2CIO73ENlso5sbJA/WKWyLZuCQbrrPJS9jreXRQ+GWx
rPGoFuAaldUba/uHtM6zl7QdDEJhERyi10lfcK/h9vKd5lKbpbxRc0DqWdEHdz6Llw0lPboHuSAA
seNwY/nNnLqKyk1Na5CwicGnw6g2qx7t6UODxmfph335lJjYLDEgGiw66+GUDMZFk6ny064Nutth
8eX5SU5cVV2R/AY318yCaB00YXdrMUnZsMZBIawQdVwlSX0OepJ6JPz+JR1qjXkMYydH3oEUu3ZX
8btdRhDqlDfs+qr0LcVNwETv/jicAVY73gJtOHKfwAM3Wl67PBjRpVUJzktKJb4oKywaoHvCPLkq
QRYfXbfpJumieJOReq6qVr2qXWDyndI2m/c3YX/E+Jgua1d04ILirV2Z2i1EjPqKPNBeuEWcHoTZ
1VdrBHqMt6Neky8IzK5t+xUDlUOiVtFsG+Inn20qdgsoqe3E8SOGK1gqTiyeJfGS58xrKxQM7rjF
VNJsU8fYutKz3rAaj1RTRXXrSDqNcQFEQNUi5Vwl1FNQ9CxTEWYfgjAfwkbGp6it9e1Y18xc9aR5
Yv5wmp9AgkOwbBA23xhxFZxpbJGKzqT3I6KxhUYuOVHo7Bg4LQIqx7jex0GY7dAdMPuRzaubUaxW
gaQfLf4FzRuJTlOHuyi0zEshnNWvXbh/OA7M7GZ+wrw/9IzugIiGdSGvmTdWRWCYjWJmWff0a3x+
VmRWSkSEEi/thti/a6YN7A3jJlXffu0JM9O7S4W7spDaXOb9IKn9YyWBdZMC0Gy8MW+fVRSt8OHN
9oQAvX0uYTBXRa1faURbt3HFKTLtrnFh7zW7zIkR5UWhkxAbRIFhP7+IpulT0ozVbVeS2qBV+iIw
M3uFBmfAeZBhsYRsXh8BxeAL1Vx96YU5VohpVYNc8QdJkvqixMi6YVjt34bmtuhN4x3ZPYdwRLkW
48xwnxjez3l/5xslGn7h3wVREpwKZE6ranoBKehL1NDaC9avYOuS97xTnLZ44iA6GHZpvCuWia+u
0rQDISpIf93ceASRlODECrxz7Tv6Y+tAPJJtVpwNIMWPVBZ+qmWifj+YtxNeMluXA8Y4q9HlhqZ7
sK2nu+i4rqYaVGemdQEcUANAmuP3a6eqd14G/cQUDf7xYQew1MGIXb51FrSvXK0RtmY+C3c1/oxh
fEz+cytM1j2UHSjqH0mnvflZQ4urpmQssZBOl91VrQ4fultXi1IbBSy2cB0aZMjS/T+P5PUcqfh6
LM6OpBGme+wk1PRKxFqRT2CnXp+HqpY7ST8MaLE+rgQuYtIwzd1oGe2+banu64WDiUo59sboH+Z7
rUbQoNBCMnin0FVvylsVDARA/YdwPRHUDu2Y2vcThkdGzClk0KxiXVWWba6Cl0nSV0Za1tNoyqGw
XvPUdzg1w+xkJ/1LMoBczFHo165ORynqH7y6XlvN8MFU2JCQ2WPpXrB9QlN1Q0IktG7tGBpkHCXZ
GFnxZpshMGKKPctAmSDfuvesRt6d5yvhxh+okk9sizcD7HopMY2ptpse0ig5tKZnriwZKo+QK45B
F8t32WCJNTviRAglOQOVjWkGJfdWgC6x0v2tFgfpNq7k1Ur7e4iNS732H82wP+sKge9iOAVDdVVI
oY9j92M0xU9cnfj4CZZ3R/GBMeNsVVFOxmBHo5uv3lYj4ozpZhsIeY6lFLBZCK9SCNFeDq6+65oc
aR6R5OtE8JPXGXItOwxpZ3dUJvh3wW8kuyKjzdmFtJYEfNRFZWvZEh3makB8ip3UjZeZgoIyUy5A
RJz1FEJM4y+F3JCQcccKoWwiZCEVtm/pDFAzsNEuE/ixtuHaC6FQigE9aRMhQEyU1kfUvpkJwh7S
tqLEa4IkhDgKxjcyokR5yExjhSXQpP2al4smMVa+mgXLqiHTwwYzsIqG7kfpdMOZxfInYWV7WRst
OeYGsUU8MfB1sSYY4BpCG3yMxvCa3rv0AQ6uwpBhCeALfZ2l6FHsdkt575kunjx7FkWDkH8GFiEI
656BopRUO+PV4GG8sUINJFqkXTM0j4uQE3JJvoCxIHeXNp82kiYNgmPhv5P/4h7UgUmPFAB4jeKz
SxuylrSgW2ZEgxVG8li7tonijbOCyNB1qWeXwSTOrkylvdTa7sSiyV6KzB/4y/3eiYFRUD8FynDv
pxoiKo9MeIzqsEK6MTvILrzXHJwHwh32ferVq9yjjwSWa8VY07Q+/QQhTgSttycUrzAyEP+hhjn0
Tn21ZexD5JTjlgL4QwSsa+tpDSNW1Molseo/mWylhJm0P5LpX0apvtL8CFhwufR7WoWm77xURfhT
N5Sd8MMnXKdEkJZ02oiB29DtNJHdFfY6jh/ICKWNJtKrLQp/5xfYzqQer3OLhJsuTzZ2ET5rRfRB
XQepcRtSHltHgQdAe8lq9dPLSShBBpaqkVzrovcX8did2m4VD8BGNXC3uGNSjJYgCwiWfmKsqxeV
RXqbonR7YsP20ISJk1a2dR38EGOHYqTtHkU3KguqjMMaNKvYOJYsD63bHwkoIYEvspb0nIONnVfu
lLlzoXOz6hX/wVEJTmoL7ewoHl3mWrwysHMFk7fD0NlQvpBjEHR9YyY5rcaw8RYhSVM6ZXO9XaaZ
PKBfwOfgCpx9YlUH+kfNUmUZJ/VjEIRLr496lAexv6wosnGhP44NkRyS6JmlHLxPJcrvpn9yiIN3
0z0Du2QVRJba2JVMtmW6y5rhTSWabYsP8ZQ3Yc5FO4wwDqYYBCXgVN0IJAywU1glqN1ImelMyvwB
yr8qJbSjiUnLUUwO8JBMOr/hanUQdvdcduOX24zMafNk1WDJMzvnp60KQjlUqBmedAmp1jlJLY7u
aFTfubCiBJS6v1e8Pt22hXqUcVyu4hrmQIDB/2zpl84gsmGnZXyOwXeuddadTAzhaA/Th/oS64AE
M7rs0o7LqXLxWWgUgyICwei5mysWfdN0YQ8IaqehtsUgtY5hbnlV8m5biIn7Woc3lcbYRvzkPUdA
dQ20+mLY8tnNhrvKys9j3NADKsis7lOLrxhtKYp+Tio92uVqRvu/9Z/0jisLtf1woQTWPSlIX73i
nDpfIICKn02CyFqSW4gI+e9sv03139l+/99m+wGScxZx2K4IJI+PEN+YyLcJOfGQlm5MkZbE4zbO
s6snT35VVj+jroDAnzVv38bSxhpuadX4eIrj5dCX7rJlBCbnUNmQO5jsRxuxjZJANdMmB5meJPnK
xOKL45VlJtikHaFf9I8mt0rasSgPdBRpim5bj950K5WKOMxelkTR3gJVbk1T136Oab2TCKDemWOB
Ds9oNpJpzydQjgpxyK+dRC9EBXaAkxz/kJNvSSuwcqZJPbB+sD/SQCvh+VEyt2lHGEp3HnIp9lUF
t0JG6e286Twi/9T7byixlxvNTW26wyEfRmVFwEy1U1GsPHk2wCb4ye9Z20KkfHQqL175g2F99D9D
LyQZSiFuKgbL95br7sug2toq1EysZBNNq/WS+29AkgxylIYRXGkSvDL+K3hps5vg2z4MuyE9kd/+
FI7d8BYaxvkb4Fu2Q3ky1LQlWIlisW6O/Rm8ZLapysyGcKEktwqo4HMysT4T0a9RuAwvNtfoRYwj
AQxpFzqrFMTf1izJ4+0rqseq2phfOXGKgdM+2YXFZAYk1K9N2d6NGugYM7ayI9Hi/bkdXsmtp/7b
dRjp8l7wUw5RR19rwCJhI+VUlPTYKJLe4UyDyGuwPgMl69o1NkFTDa8pk087Vsd3rwbe2tKZXJFU
7N3VtLEx0TTEoiXhuzMtZvsw156xPTF4ACjDFhrcJHkZnVhIyU2VO5+zsVZPvnq8i0rFeg/w6HCi
JWxe+2Y0iWeFyJ91lXFFkEQKb9oajIoI6wli1Pm4VnlnSJRXhkhWg50GUJGY5t5qBkga4OLVhnkd
XJ0qs85l3V+JLUkeS2N8ITNquO2LEZdI1ewDbaiecEJAybQpzHbBeBBumR81o1MWMZ6V2jOBWk4Q
hFg4ZyOlNlDb4FfrmM4HqrR9E6b3Ef/MaX5SiZ50gS9qlU3MGT2x5SEn2lJY+aWcaEJMJwTCeLPa
DgQn0+nF4mNY1m3lh+Ku0YFUE6KF7JAEAu25L9ARtbpDNwLQAAmb3qaH/rADBTHgFsEzqGUlQ7dA
sAfI/q1KMfZ+2+ZADy3s1sfNM32ONuiNLWUHqHpd2Z3BFj9VIhOH1KjKO9/Gyz1zZt1OvmGxbW5V
Jy+hw4KdMM+gOMUJ/Cbdp7DhbQ1WmcGg38NpNjAwlGLZEZ38MVbq1qKxabj3M1es8oksxtjHZJ4T
n8ISnQDqcZqsyCgj8zkgiGXBYiblokK4l6L8zEbqOyUfWc+U8csT90OoP6VN3X3Qzn9SWv0Fb155
D27BXEItiGm36uDX0ijvIR3ZYlcXeXcnKV+FVdusoyxBajUfA5GnI68kG36Zxn1949L8n81ojvsj
1fL4+u2nbH9Qv0AHwNodHIfx0BRc3bzU38e1qZw9c1InJo0NuTVfqsIO7+cNbWB/36jWjxgmvOiU
7mGoTAlYmdzPFObQJUMyt0iG+tAOVv46+o6J1jIuMKIqQFdnSlcSOcpZ94x3xHIEGtoUn836p8wG
GwmFkSOiENG66ZSTVVjGqbHcFHdUUvCr7DpiAq7fX4TXJTpOp9R4SGKSgul5BluFFMuhxjc689FR
4r9acd3f6gRwrL/hWSXyaniFCc0R8gmX1BX4TrGheoccnhGNjeFhVGmOaqyOj6EN38NqtWdyC5Jd
PTpr0fXDg1FCvnALWh/SfE9ynT6cBk6qKEfKbdkIQbSFpeaG+d1Qdz6/evOSmmZ/jxzCXxBLPDxp
PhanfIJzmmR/YihIrkCCtAPWvQv0Kfva50EHgdeO9iYqqLUbeA6FVQHvaKJizOTbNsMS0zRkRtQB
pp7GbJWdP2Tq6Xt0GDAkulmqL6pIq9dF3cPbrqhuLiyZ6icx3+xNq6OKXhCJMp2sECypcr2phdJu
pWMtU6/3dqnXhEdF2QF4cW5zYjCWeG2STRp/kt1ks8gMzX7rNRwDI5BMONHme1417tIxSnmpbPQ6
HcTNddF15hPBf/dtBqvV5whr6qC+t7ls4pa9OK0zmevQAcxfJeS8Bu89Q7BQg5gmcVY+dJO0zUZn
rvi6fWiySt0NRIcuG0zmUwbs8zc62EuS6B6PbYgiFYblEEf6in+cMPci8c/1GJg7qaaQtroxB6La
QUoSWb1JtJ3AiUSoqj1E6wym7rftzoYHpvWFf6dUgwkmwqbk3lgYTBPIEQKiI+UwemlwzaTQrZdR
RblX+R8d9cilbbdYrOJhT1Pde2pFj+Q7XuajqzyDXNNxo2KypqoENRYKyzVXScDwkxaFtR8x6DO8
eBReYAHr1Nfnk5/gUouwRADQqCuQ+L/gpHgMbXVrw8c8GL1JBj19jR0gQzr4Q9Nc4S6qayUMc/KK
JjB86IKX9gIESKWacVzEQUWGipatG6/H321XiVgorvHUSgYT6A/YAeZB1vb0q7a3OY52M9H71wac
jbEVofnuhyjbU02DUEcY5QZ8ALROmwrd4q9J+uafAm8My8bWI5iXOEKo5h8SfhjaHPA1Rb+qUnge
C7JI8h0yHNT8XjNcdN9WnkY0CUkf61w5ZbpVp9Mzt6pio6CnTUoqfWFl3g1lUi77tjAAcWHcyzJs
A14+9m9hhLmhr4QkOciWGIw5ctwOzphuMUVQ9azcsiCvt4bLt4XqZDjpVk2dqsIirk1Tu9Hv/343
NBIuBRbeGpwnFGzOctoAdyCZsYm4sqoKMDRAK/eZUxRXQxjy2NPzhGUvx2tZuAxY5GTM99y2FVcl
sdYyios7B+7Cta2ykoJYqR5BMYirP7jayh+Z3Do9ipl5VO0wTuIC1sbzfLd6jnUIpn/9k+h//kn4
RaBjCN1EtWLNoUy/hS75fYjIOjaalVluZD5+tVLlhGxNZErAbTZJFirPRk3PLnHQ6fulGT434V6R
hf8Uo45Th+GoaxRp8Kznw7Ga6kd8j/XKPc3Wh6Yp5LcJop2cEFpWM4/w0klMqdgYdSvkS6ha0Qq4
7tnP6/rZGy+qYuVPkTDljathxxqk+eT5+DE97Uw4982gZf5DI+NXv68+xgQbRm5a/cKhAPwYWYRe
N8V3DONn/z+9H9m/yDWa0+x+D4AQJgoXqatSM3RVOPofcnZ6T4YWsclA5WwI5OoEc6rl0O5rk/Fg
pmGaDu7V79m3r1MjAVDFg0G15jzC+Ip8rsu1x8axdIp0Vpnit+l0In01FacAMSuybXBiQIJuqNXb
BMr4TkncnRUf855+PZHa3s4VercV+heXFfUsiHDYjUOs44Gs+zOqAWU1Hxv/V+GT54fN9Y+5k3xt
nxmyc4ha9X/s1vfrPz5heof/fMb/02DK968kIIm9qsvgs/49mNIycCDbXG/+x3/8r++f/U/hlNus
hrv+9S9f9R1QqTp/03SLc0VKi6wydTpMuh9V/e//plp/cwyC5RzdUKVD5jDvRPJe7f/7vxn233Sh
CikE5VbdtiXHTpU180Pm34j90lXL1k2TqirxTf/4dH8/KPny/suDVNX/kFIyxYkJTdhCMxzLmoM1
fw+D4tLrg58LAHR5SoNQTb1r4ZnHnovf13wzx/IGQPLTqIHWrWkcFsNLpjRPPpAXQ+Yvv311/+KM
IarznxJT5s9iqqxENVNKCJ08/ttlRUMZhISlJZ6jcr9KgmALuzkEmn3KS7EX+nD/12/3p6vY9K+b
/MaAKqcIUVJIf387S0ZI6ru+wB+bnlEg3Yettx6QEcrKevvrt5pO9X++FPBWlqFbqjQsk5/0n98q
UjnnLIO3QhP208jIOafJ9sb0cisKwnx58DwMRLP99btOI+Of3tVxDKkJMCCG/YeoOL9ElFgaADTD
XruVYf3uttVVZm7xf3ifP48HcyadrerURUyLX+mf/z2l9HV3AG+4inyq8PiSQkC3Sk4ISb2VaTNZ
u5IUSxbhH4nEcZUmLwRG6Oik6MF0KMLWujVoS5KgQJEC1iF+fN0Pk1bYBX3ieHawLY+ailY+dlSG
5N7BltfGe9iMtU3HOxEZOvIgey8T7dVMon3rYE9FzCFxFuMabG5tjWSrLM/l0hXqDzfuL5grvgIc
5ioD/8p2GsF6U1WhQRoHQ23Of/1LqNp0MP3ht9BVldoQiWumybn2z19R0SiW00yDAakJ1TZQq7PS
dDeiyZ9L1JMFvm74AATCxzJ9zuNupWPvW7he93MsjWGVQEJA9HvXwAVc+gJ2sbCSmwbw9FR7WMMQ
HREsxKCpaBKZmJM30Mbd5dSOpXGSLUXcBSvNS98pKCzKKFPWRk5vyqZjGp4UdJVrjiHAUi0Nt1Tp
ko2jpVsLpcM+z9OfjRdE0PgUGxmJhj4D0L3a5m+tIr/orcHlgp6M7ShfoWnEzuWX13GIsgWtczJ4
MngFfkr/I1gkGvPUNghfh7J4ZRH6o0194hZ0OOA1pRqUYUcRsvRtioQAPccnj1RfsVBEjgNWyYDG
sY0jjxmrkYLhTBT8V0R2G8B+FpB6gjVRPTjKmi0s8pfSZ30L2sldSPiglKVib9VLFwVQahW0eVHD
dZ3zv6k7jyXJsWy7/gqNc7QBFxdqwIlrEa7CQ09gIaG1xtdzIbpJVkXWy7Q3pFl1VldWVjgcuLji
nL3XvvccEqPMTj3hbp7YMgOtmFSZJyAwlrnm0obWk+KgsO9s64Lvj9cXIe/0PMDCVokyM8ejGSJC
dYNTqLsEFvbJPWNtrbIxmHfGQLas0n5FObyYWr0N1AFLWiLLORqOT8pBI3BhVEUxVrzIeCnM0cbQ
oGurGiteGAz5pBVM0BNIsP2hXCC58ee9k1XomNs/7bTFFL/7c4zqvMomUwWv8c9oSaMf/SrBs0Tv
veUlzXGFO0hrHfmROtU2KOSXzLPXyCif/VJus64hWY3eDepWfT0m5ZXwmWmxIAOAvL146QfaflQV
bz40grRst2fA4fv+/Zv1D2uG5MVyWBxM0xTyx8zqNW0sxlCUC20AO2LWtBRT9dWT3SaC2VGbx99/
nPbre8y94RgiSDE2iYv+EWGsw3vJawjHCx/V2qzuyzeBpFpjccKqiDBWf84zuJJGcagtsrKaPyyR
/7Be0yVWdaFq5IrZnA/+Po/QJcVWVxTpgmjaJU7AcO64BnUP9W7y4s70QD633XumeteoFNdxTF5c
yW6PC0mFf/3Dzfh1WbM5lU3bFIf9jWX8mNSIsUxbPSGm3gyvegaSgoz1W1NST1X6O1BuiLslisWq
B53Ul0wAffIuxuSzi8JjTE/TapdqC0OwK96DMvjDrbLldC/+Pp7taSeBb9g2LFbBH5eXhnWIFWUg
KAsKBrU7qvSG95pJt590Q7dKRUGjNHXULpS28CYiOUhrBNlpYH1YYT9HNzwvY7MEJEkZyNnUibWT
+CpiV3zokI2Io4vGLodGp15VJWbkmc4qt5NXGRcoSEy54TTeRmittLesZOZ1S+3WIu+YyI51iEhi
62LlIZnMnwmDM5Ck6r/sew6iBGQIWWxyGAtCLaDCePBg9GdPrfbRxgyKO6+1dmri36gt7qEWsVjN
sZj6lpLwC3LfUAYYAAjzZj325qQk78K6INuxUoiOie5bFF/As+15O/0i8y6YJ3NiePahEO481jLE
sFW6ttvXQYU26pLYZgQxFvW0atduTCxEY8FtVCe/rMt0n9gHzv9U94Qyx7NL9kfsHk1CNTyX3m6L
AnPV5JVEz0UhBaYvQpu2wtjvpYDUle2IazEr9YsThTed8Z5U0UvH6jEvJEQHtW7vVdD/9OILFvMR
1lTW0V3p23BDiHk62ZOfUGwHcysf8wUH8Nr3VmKEDUhuLdC1cWKReEUGhsqS8wQYLM7/ZY5ccg3f
L+JkAPKgB5e/Dnzlc8BOT3qDrc3tQ4LtYYtplCXJK6esIFWbiU5nfJvNUkN5VKVgphQraRbfq1OK
Nd0lTGElYkCSXQG7gBezpKkwHysQcIUmNwUet0XUD5tgRGbDoMUkYQV4ZyRCDgOdFLktaEOr/hY2
2luZjCqUVW3dJsEZKBcUmkoN5jirgoJagFKSfB4mz60yWUdhxY1YTRZpLu1FKqtTBZVkDoJMAWVE
Zz5zlaWbU/dm8xnMGm+ON4/K5PSH4qi7rRzuoalPjgr0p6HJva86GicCACnLbfFSd/axzNBGdrn7
mgXgHc3ReHI1z6QMq88IG9DO1NU/WwtFgq6nwG4SdENdMfhbV3SUY8Q7cWoSGWAwbwOLLCnByEoT
cv1IYRlKiezaqdGiiMdAMz9cZwVYlSiDHP77KDpjpYOAAcCAkMLaVmWJ01SxKCIyJ2JVJNICYYKc
W4HpzwNNHuRoXxIJO51UplczyD6b7hnL/7Wr7bXlsO5mam0tx9heJmFfrKzOwaguN3RNjmUfzch+
DvX2zZ8iGPk/sCLcPpkB2ekVXucmmzsZiXRmg0gnFU8++u4Q7+nK8YNbXNNTcanfhlH16mT5NSlJ
1EJ5pS/0CoZw1isYJ+M+QFVmvgNdOpBXU83reAhnrlDuHVQRI4xbk+T5KjOeR0BO//5yTRY+hJYA
fK2uKjL+lrY3musS75MbfbkGLC9Dw4WUUTQcEbXDRXewXwb2kzNUV6Ri6azLhv3IguwmyktZ9Ld1
NryA4Uf2ZTwhLdqXASz21EBYonz0qfKmD1jNLbck3KJqSb6Nok/AJNUcOBRegoTdmv5uRCDTsj7p
aeelJMVQoJm4MX1vf1mmps56zQ8WmdA2mbCfKbksaAjxUnKYWJgxdpCmhePSQsR07yvqkZSybCxo
6RaIxf2oR0TImCaImj78UAkYGtT6znBTCSKCIjHFuLkftZe6q1/ZwmBdQHmBVsuFXaQV89Ci+2bT
3tDrEL5YW2eYvI1ZHNMTKODRygB1zPhBFw402/gZNOMxbzXmfFe5imRcJQYExLZ+8LLiDtLUwWkf
xzoM1gbz9jLpTRS6+UlP0JqrPhOCAakt06pNgsXb97tngKRwgW7L3r/GTfAIbfSmlN29TxXbbZr7
QYvgH6uAmBESVbuqf64Qqm9iS70Ht4NuycGq34YKk1dBudwKETlqMofrFsvPTs3mxN57S0HCINtZ
ZeupjJOyPFdjtTZza532z/aQUOgtxxNxrbeWD6rFJ2xmKN4HW4PAKuadY58QzX0ZBFXMsQndaajr
kC57Mzi31xeAEg/kAD901EJD2LoLkgf7zHZnQ3Fvl0B4OsZoHzFuuvKqebx57BPZOd3m2L4RWz5g
n2XL+DKVFqJ0DGgHgEbC6r904ypiKvcmThtSpEIBhOa0HT0vcaXNcG0I2phwvvfw4v3OrKh+OSyI
avscTro5worskC6y7Axm1RbBWNuHqzqJezKI6wMUl6Vv65+DQJtedjEhFc1enqPOOARFcxQTQjSs
HiaeoqPLOzToySooqw+jJoFVUxyAVAxn2esfWWrsq/IVPiTEOIKmxsq+QvK5qeroYrp8B7JPuBya
9WGaMSA791Q4pGvkoYXaJ7l6VDA8Sx22nPRl7RV7RfS30vAA7kXnAUvSEnOGu8IAe7J7AOhuwImO
wijwIWb0yncZ0uyb+2SMtpgLlqZb5JusUk5+brEPVJ1tlY/VCjGbPSN7d8/I1Zct9dvdswrDE6sh
1KLMhV5sx8SRAKsHAsBJ20jvXLUsOetdhGijuYN5sE6xedTNW08TZNYoxlYbPWsemDxXIyLcTWah
C/bYvQ9dGa1oLoTWdFIM6FcOXr5plGhf1opPMjhZQjIbNrXdtTMhy1tFwQ0pww6XIqmu695QYR4x
BRI0qq8sGw6crLsPSF20B3MVV6OR4zRNcpu3b6ZFLZgo8VDVYUcUEayIwCTHQRelM+8kDytjal3T
42NPgfoOwdrMVYnpphj5VFW6tUrZ/GRKvXU6JBfARjbs9jalmWh7cF0nTevcOYFHT0oEhBEnQWgn
9Ii+D4oRHSuRLa1cbpKgbVe6YctVXzd3RJSSctpQytBCfWlbyCVqxdMXTUTaZoKsVWOrwnHTxEhO
8ZkdCdu5wA+hL+ugjIDJzGMa8n44YAOgdYG6hZAsrZ2PGvCwwOG3pmAI1xuuuIMhmhNk4dFbJsoh
2Bg+XDvdFnSa62XaiJETsI78XanIY4/QregCHZqeiHVUOfdagTmJeDxtAefE3LgRvcORjYXo5Rck
7PuhGb+UlGJC3Sfsl3KU4rl9UFy27GODP0/V7YiNj0uqYUkaW3/V1PEdTj1wPA6Asy5KHjUADQsD
X6Qj25VmN7RAyGiNwRkPBlM3CktakRBHEnKY2GTni0Z2ELtGrLYU9BERho/kC1Y7sgBK1W5RNQJY
9KS1R02bL0CT+nG+6FNh0Dw265VhQ2XIGEFl8ErgKQg5THY0dbV1XYbdBOmK2KemeGnZz+se38Fq
McYZRiQ3MfBCiusK79BdquXZsXWal2ogHIR0jQ93gDzReuTIV/4jN0mZD5ryitp3SQWZdBf/Rbfw
axSVdg299JR5JQ5JdjizyoyAxOjVoZfKtqSMJYrsYzp0KRGTIEJuDkW7QIh3zIKfiHkQuVTzyA2O
qjEi7mYDRXGBBXIOKWxErOjfVmkDILStGxp+L0HvfTGrjAti1UMYlu2lQJS9rRhuM2vM6We66ypv
V53/Wlvt1QJJChDBF4hmDTRParPri2YibpjDbLDZeGu9SW1mcD6VXGq70CtOWq9FO3rsZ6+LWyyO
/oXUgnfFR+iLrXahht061pseZwfnnDDv3js3QULJzjYpVZx02dEb6oG5+MsqcrEyI6CNRWEV0MXG
YW4MMZZo6JeuttFqcdLxay3ViC4R5wG5YclKAZXm1r6N1ZtcivuMQzACIOUVfC6Gp3GLduBDKeUl
alCOOw7VB2XiHrOgzVBBH8huPTfOxxgWn3zTgOj0TWso6DmYmE0iPbOWzbLjeQiD2g+2vuyhJZ6S
hrDXMWznplNaSybEGQIdpOjuQMVNdbdNIldgEntyOnQX5XVOYW2RTu7GwHYmbF66StPyoLc4xiuj
WRGNufn9MfvXOrWjoj0V8rvA6pg/ShwOC3gLEIAyLid6z2jPWukubVIbAtmff/9R4mdouWo6Gj50
CuLCsekz/KiJaw4qKc/gs6gL+qa8Z8mg62iy9xX9Eegot1ufOYpdb/DQfg64WZAWAPNdfR+Ccl54
unLBIWBdrvzn3lJeMCrNf3+R2q91bQewPWd7e6rcOz87wmWoctDWPMoNxBTTQ0OqrXjPeXkxORPi
jJKnUkzbdagM6La85xphB8inGcaRVaSEG5+N+R8u6ddSgyMkF6NRgqI7o06X/JfWBZ41bK814kIx
0JiMZHo0oGJi8QtfCR5cwkpfAN3f2k6xNpJnEwuT42LG+8NV/NONkXJqGFHy0DX54+kFg5cmWc5E
OeTymoKhNoEvk/RIrVPriWtYKWZ8plYGavfDVPJLRvGzlggSCHT8cwHG+aX8QmqrTamMK5Ea9+fv
96RryyopKht2U9BfgqJY0ge+Bvm4ZeVYqg0+JKaDPDZuv+/Cf6sDuf7Mjq/JZ/X/RZNxanfxJP/r
JuMs/oRR6X3+vcv4n//sP11G81+8urrNVpVgO83SeBj/6TLKfwHBMByHkUmnix7L/+symv9CYaCp
KlV/Kqff4+X/dBmNf/H+m4LkM1ujf4kq40dX8Xddxl9mMDrSutDYcjp8CF6Cv48EGaBBhC9DWGxB
/HhkbK28nhg75yh1/vAO/DqDTZ/FzgcgiK1DuflR9OuCskgziZPbAamlkDE9/V13MM51TP7TYkOZ
2M/pkAPftME2I1tpaQERjAHWIJmBBsG72i6tOphDk180QfOHS9R+qVn/uMSprPqXyUJxlKTUwkSZ
I+G1VbLQHgYCdUwcHIltr7XeWvSmiUa32c4K352PWbE0W2c1uj1GGpvgUPGn6euXQu50RRJtDXO/
xe0Tf7+iwMSd3lY0PqIcV4eLKSUx0OSptPKUeVViVFOPMUWdJEa8RD3qDehwNCJAiF+Ujl1M1y/L
IPjDPG/8Umv/vipIho6lqw4r4N+vSihOFcgyVObCahaJBA+reN+3p0boFlOha2w6OzH2nXA+EMc3
EisuxLhvTMKjALT1U0PCFAuPOojig+mGe9Ob7lLaGUfDt0pcXGyezljOA1jmAWV0+51AtYpvQi1r
qfic9UyArQRy1jh2wRWvy8iZ2yjsJPJXkKqC8uH0yQNzudU1cx+fYJukqy4D1Y1IzLn78whnpfu5
SvN+25aGlkAYk0zA+dGEwLfltbhZzLmiWk9FZlx6jhu1al4pbzzgsJuCmZTr9C+yIV9osADbtlhF
nbkoI0LqbQvl2SDJ11xVSkikp9znpXtoDLlSQntDEOqJICIEAPet5+6IjalhXzYHcwBV1Ot7wkLu
zYsWWRcEo4tMIpjkjAKrrZvZWvNaAHKy6vopEwh8fG98ccoL7p8XO433jsifh1RelEJ9Usv4Jpbs
3cq6uVACO+aB9eT02ve/KLKV5bWnLGDr3aVkJcXnYjSOMtEvBKW8o5Q5gRh86oALrlYpiz1s3gOO
/6P0TPjN/Q3lnPs+DA+J078B11tNzjFczEA141UfmeeioZMZeE9G33/BllwqTvQ58vu6QWaRVRpr
TPA3PZV0YV/xLW6KTv+wMh0xFp6sMHyerh7BdjUbtZ5SHiXbmpMDbQ7j3q0+vFjbNmZ10IOWKBuq
hJyMdqrlvLmGuIcC+pkIb9Nr2r0WSHSoOm3JGESyNom5JyBc9e612mcDQBbYyTZKrEPDTVcCGJCd
RrAkLcnOPNqgUhE4HQxeVlsxjyIOl4StkPNr3+k5HUQRJyrt7+4QgmmXXf0MiOMVHeNNWdjXrAl2
UxMpaqaDp+++WzGYPwjfBFyd9CJ4CJpkHcXYhmWYHGFP3Ujhrotc3atavMqLntgM68a6I2JTnekl
CW1CNhD23J4Cqz7z+A+SKL8Py/ZIfjYxoMnR8iDFhuZWBrx3ml1iiSzupj8An++REb0sC6J+E6Tb
LVxuxVvmKs6zGOr93LObLRU80v4uda/uJWNRT/Wn0Mcul6bOzm+jrduQvofawPdxCDKQmlL7bMPJ
iDGbbpcTFnCaOEVP99eSxdlQbIxvXzopNxgFP/qsQuyy0WiMzNxYgokttnr6JnqOFqG3p7a76Yro
+fsRyQ73XCnH1WjjgCyZ0amxtftKGvO6VndsE1+Dxt7ZdKBnoEVPUEk3oaG/Dq5NTDtHRoKWToAH
F65ZL1S7OaYCW4GfMiKU4DVFOD0nNW/Fk3zQwr2tdS8A7m/Ep4NUHlPxhXyq+6IuERgHweeAfKeO
bxrbXTXQbUInQIjaoHq/G7CIszEj8MJW8VOW2ZxMxelJ6ASOhuFX5XbXaZwOQn5WTv5SeJuyUz5c
1UIna69Ay5wzwcEUAGdRMzn6+pWD+XF6aSy/3kOunMadGfq3EhqfRuxYooQn6ZbIFCfJax2+mbyu
eTx+Fnnx4djBPg4OqhmchzL/qLgooF8HI0b31hh4DD6aimb+oA6o+INzmjKfD/0buDU/kndhWhN9
UkHtVW6cuDkrtgSGUe5jTd37dTsHVHOTGspzYRS3ZLvOAPWWykyQeB8rj0lVcrr0AJdH134ItiGB
ajOnBTZlgmNG4AtHJj+pVndnTCC6RP2EKJvOAAQvYLvdTIOSUw8lHuYCtgcbU3E2bRCtjM6msmJu
8yh4a0S6ctUBZljJu2c2W9pT1Swguw6nYF7ObUf7HLrQm4eKRgmlfKS/FcwKcLEwkqNblVYU8e5o
CzZq+xD69j4EM8grsQkFrwR4dKSdJa8J06w8wzC7mSw1Q32ZLk7vq32mhtQxq5U60sIyqu6usJ2D
yPxHw0CLbISzbOTno+EC+9jvlaoClF/ufZsxNYjxOVCCN50K06zJTY63So3UwK+pl+W81uzhvzzf
22RKdq0TPsPKX+02vyuAsnOnrnZyFwjjVNfO3gCgm/YfuPgX0wtfR3BIomE1Dne6rSy7st67mvNo
xfEWHuA60wi4Ly9ltSmUYedZPc+/aBdKE22JNnhVq3FeF7VPrTS4/Z6NOjfcUfgEhhys1CE59r33
BLH5o2L5mua0EkeuR/urPOPH9Eykpp148HT4pyEh9l17KAkaL8x8PQ0zp03vdL/fN0wv0ys5DWVT
5xQpqoHOl2e+T8u7mZtEAJAmHsWbMdfuizBfA2s6KDznCbwTtdE1z9s3L1e+eiM/6yzD3Pc9iT3z
vMHHNth4JqprgVHJqYMbFuAF8L4XozRv0H7BxE63iRm/VhbYXdKxEQaHt9P0eyBs8zlKi2OhF6Q/
mDhSOwNSuXqH6wOJlH2i6PuW8dF6Eh/90WZu9r5AEe28Ij/6eoEiKHz0zPpWFNQIm5zxpjWMIBNE
SdLtUi96gWkJq/Cs6SXu/vr++5mwaI4sIrZLe0jcZHW1E6Z5W9n1O/qteQ79f6Y2UCWC7KFQnzsX
CBIVz3gG8ohFU56csosItmAnLcRpGoWtYT6bvQIyq7xOS++okyAp5KYv9BtyL46DJo/qaKxckc/T
fiIcaiaTA0/DpuJNGQdEun2gNn8v1eZcwgcZ+Ge4ZzdtqO2nBTAzu4cOJHok9DNmIgiw8UpWPaHe
aIXU6tbX8p3JO0H17q405aNj7BSt/UK+f9Ya3DfTGJuedVEYm5Irzgdt73nWqcnbO4rxc0S4JFs5
D9Msk2v9I9zgN6MjtcnpCGCCS6HE4rnHU2O1tCb9DZLzB6eCzct7qjfpZtpRUa/Yqir+uHpn5vFH
ptdXLQ0OjX1SInweuvfg6+ZGFTXgsORc8S6NCm+9EGfLI3DAWCe8afBIV9+vZG3aG/rDyMV2nRLT
bNX8DdPDOmCzFLjunf7e6Dz0aSQAACDkJ+1evFieM/Z6lmudInWT5sZD9TAR3MrmxhIQX+Hrxuyp
y4fB8bEjMo9cQFgPya2WoO2axuQ0Cro0vsRc4iiSdUqtZ9J7kMdJZ7hxDhWRWEHuPwW0dpSmnhv5
Rro4CoNgPLR+dTWNbDMtAUyZJ+xyemq/T+sqKWnnafCJKNmK1n6sc2MtvxxdXBw8E9NkP439ks3J
6IYfQ+qv6JKylzdWhQUL/UlPjAeYb2y84wcAgDGEB+cu8Y19ljonzx3up1lnmowKomBC500mzrpU
/F2aD2ioB8Qc5ObxiNpLI6yEjoL/UqDLtGneVeN2OjfoRXOd3i0xFuukf47Zw6UVldQks16kohxL
L95LdguCo2YfmEsPjhr9Egyf5jEFnqqVgBTZFXj9vUy7CWcJ8dhLntG/3/SaDjfa6KE/hDeqMx7S
3iU92dv4TPqdT9GcwaIn0d00WANK52ZRrdpCXXTM3JURPVt0pMkIYz9Hi3TWtVuNmUDEw6Gok/tE
MuiYK1visGeiUWgf6y85+oFI3JrXjB7DbPRthKiRmUAdSI8JVc+e+bHkLWh7KIgmPjK2Xi2VTkg8
itLD9vyc1k/Nr09DXzxFJIRlUmHRNq7B95LC0k4zWvtQHW0/PT7wf+uxImHH28Wh2DT8rIi9nzJO
WETvLe1TkpNKmo3hpdHRHWS1vDf7+HWa8Kfd+LQrNzgAqDK65BwGrJQgPAxuZRBfxeDfilynX5p+
v23TQqA46Zqs2w4MD/SrneHRelWCVcz3dmH6SyW6kYyZvgjtWYJCn6d+5yV4WJPkUusYSFNbQ2qh
ASYpw9fe1neZG1yzXn1T6ZRdCS4pWKBiQW+kyj57ujv0k2CxphtnSqRng1n4yX7aR01Xzloy01No
GswFdtzeyohFuiHTuG3q7SCpTIcsLLmzmW4i1CNVQQCoLxxb8MevpYbFFZYRusC5nshj7SnfW8hW
NOfvTSkT0DSVWfCanUieCxHPkkZuu9HaYjW5TJ/ac/DKBhXXXUqagnNNcnhviFueq4xSpSzZKGv1
rTe9gp1yCb2KFdHG41WveUXvUPPcToO7yoqzWSV3Va1y4Eq3RbOHwPsYIBF1cvNKgA7TaLGcvnJS
qB+e2Xxwkp3Jhgg7QiUuCSIUWyCc9Aii4OfYgvZe8TS9TJ5bXaZRQfYRAA0eCEOrAvI/nenCRFxK
zh72BJVL5dUrzUXvdK9EKT1/n3WGsjqMSrQjBSnlIyot3Uw3jGiVs8msIDX7dpx3uoQddYNr+DAd
YBKhMRyarcU8TQYPB0kI+Ur91nJwNDmuYoO9FL53qNiDaT0y3OYKcnnVMyDVUO9mOR/iCP1RLWQ4
G91xnJPiKtW9whNIWUORyOPWLc//ntG9h9J2H5N4hPREp9YaHi0pnkgnOGKgpDrtkUPKT3bC5Rg0
84bULIoi/izIzQsQJqhCrj+bdk8F0yB112WvN0irgl3n5AgQN01hzXQ/RPCrc0KlETfJdOtxG43G
ixXL+5ASUu25e3KRnpVsvM0DBFeVd1YNb5mU+0TmOH2dS+ZoX5WeXbq0vPETbeejwUZDa19Rmd1B
sSOHh/6gh5xX+PqDIsTr9INGGTxW6XCb49ubya/Wj44wo/aOW7xP//M8zph5YdyXXoB5QJ2N025D
j1b4G5FaCA8Jh9HtvYBUM1MXd6Mr1tMirwnWmSiBk9mem6TG2Tyw1/OeY3Jb0fdqXlnMNDcHNVXc
jL353o0auGd6vB7vSCGfcbBtKl8+VEW+JHLvIM0cS7NYlqP/pSYVU0TNccw7wHObFWBw81afe2N0
+CzJQktC5Mugp6yZ0lOspphEZPReqcsPBMMvkRodizzcToMy05Ib1INX0nAObWTMYV2f0iZbxc86
dkmpHwJjJ5ecilamguTQcOZl3Z7A+yxDHhJy52UFlAdM58oJ40XfEDHhenMNHUsJ0g806I0XaFBL
7/zxJqoQf+T9egoZAG84A7Lvu0uQSCvwlejU2otHr3uqmHUUEQeD/VRN+StvUb53a7195rQ5H0KF
DWj4XeIy1XBvtCB+UF4X0lhOJUBLUQDaXFEKHyVXXPvVQqrFJiPeCd3rPOGz04HCIJhFr6cXSnuF
6crd4tJsH5uScxOF3em7FNmXZ+07k4A2jgAuRbigRY84gtChPkbaVWImt7n96RjRosmSpYvkoOb+
eHW6MGS6qioLic5X6Gpn1U7XFTpw1fWXZW2uVA53bqDfeVS3IBWZABFR2MlFDRu5yPLF9F08SGct
BdyAsmlNbmqXj4ecfU/tWBdkvgiraSHH/Vn31672UrYl2vFm2yEdIaT5QB74QRTuwnG6xygzDnkG
oyBrN0OXL2Xg3Qov/NDCbNW50LeRM/R6TVEHVA0UoOm+tHwRRBObsMD43KVAeYPMGZaVgVRA03KW
buBtaaT0LItlxznT7hd+QLxgGX1vFqHMlCM6Tjcc8nVBAq3ejslWL/1jr6CUQ6h4hOGAyoYc0VmK
lAgzb4Gg1MGP2WQW+15DPVGjm3H8Tw912+Rzh8gINKFWto59TGXf4Tvfv6ArvtFMjVB6lDAnRDY4
EIZoj3WJWwPwwQOnsZde+FBTyudm40EPa4RckBAG1OochFrAT9/OPb9DWodObVgIcMlLTSPIJQTI
mKHEVd34gUhuSu01+KwOjHTU0tMuBhu1lf5oB6GzIyRp4xkmL3EPlgnVF1lh8FtNkMrpaD6hriIv
VBC0K5Iun4LAnL1jkdkXVG/k92KhYEa4Qpw9GIOh7e2SKsl3EohZtPe+nYQnn4owei1bp3I9apI+
VGBRlyL43SLubgVC7D1vCWGzAyYnpTOMywy4B3FZnpPuvIHoBfRUnBbGCmFlJup5U9nazhpGbZd5
rropBqB1LXs7cEZO1tJ4Z1hGPj8sKu79pCy2fgksUnHTZymZbRxwjnAdokZN7zWdams39eerJhjX
fh3WpHBigeAAbZX5XQztYp1jKk8SVLq5LtqbIaF0pA5Nu8saCyGITV+9EaV6/E5Yywn5OtZd8Zhb
smQFM5+F64T7wm5hykWaeFOdQV3VBQq8MtU+03JdI6e/tvIltFMEc3VP+oGqLMKiJoezyBFFkjk2
Rrk2KZzlCh7ovZurX54RNVvMVs2RIu+bWufFIi51Ze678cuQVutcRiq5Z4UDfIzNXRPp3Ymmency
1GoZYo9ftWbu7EL49Ypby0uSsRuXuUZspJDJDsn0l8Hqd9P0EzHFcghTLjkae0c7p+yqbFqYD7M0
JjB8bJZo9/Hse5QNU6Llxh6mnjEEb3UAvyKps6dKd8+uS+yEniIDaBIi3fQu34WW7FaFdMl2gZtY
2NQiyhKdAZxH0G5pe/JlEUOszB7YzvC7kbMhFBX1hmMzvSdBRRn3ztV6NLn9kGzLwWf+bNeJZtpH
DujOMXRHH/4+KViisfobraqWbVJoyDUxEYSDuc6C9BIqnXuIBNKGHKp0S/U4Jx8ONskyiuzjVJ0t
AJ2P7ACn8nw9DDel0B5TduxTif37jF9y9HF0krNIYa219O57Y5eE+2kPX6jFEawZVXBJi0DeluyR
q2Zc232/Klv3NtJJ3p3TYw9nVCp3OpuvqrS3I/uraS8TlXc+NIzW6YlOn6mC2gQ/xI+LjRDRDgTN
LeetXdahWlSX06YsqOUHkkfWnWrvG97a8fM7ovXww6MOGYbjqDZbYnOWwBhmOB9Opu/d+6VCkgTZ
4Rwb2i481IbHRjpD5CRPhpaFWIko8QfqfcRZt061R4YGKwrPjR1lGyVXLClcS/knG9fUcfqrowBv
omp//yUtw1F/uk18zxoIaiety67MbZvaMOuLw1QKrCjWTi2BkkWnV6LvusZ0ppjqk39p/Z7//WH/
I22SM4+6rv7X//zZPPy+BEQgeF5UVWcP8PemWC2iLIoN3wZVp88U0pzCwF8QK7vkWL1oCAP5/cdp
//SVcZkapqXTibPNqcv/l2YlmVoGxHPXmk+76akIg39or9mnEsOeFFcqprdRYB4loM6pAwaJ9U83
/ddul2CjK/i2Okwlof+4glavKsinfONpq+W5Kfpcoh00g/KhuZlGbZq2vIfl2aPE9vtv/083+y8f
/fNma4rQBqnx0VMJ4ntzJPSzOWo3mRiXKUjL33/czz759GwdbKK6g/rGoBHz93vNzGHrUQSLY6o4
YDjbaUwzeUvHQkn+ICrSf7Z8//1Ztm0ZYrqn1o8mdOYEbtHTD5p/l0S07P67HOFVASLjhr5vcO6m
YkHXwz0M4umc+Go3BTaO9m46vnYcPKZTtMLxduCtbC1zKShNMIA4nM5aF+MFrSmXXulUZKAqOp/q
Pt+FKla3o+y+VE6QMaUPW1Q7x9+rRvkUKOVLTG7v7Pf3dRohP19bvuH//a4/RlAxAioE/G3Ni4GS
E/teWwL/SmbT1SX9aui1/83deSXJjWVpekUogxavrlVoSb7AKJLQWmM9s5PZ2HzHK62S4YyOsO55
aytLLw8ng3BcXHHEL/Zhsv74mu9Pnf9c85J8GzeFOgKL51myedoF4VKQ4NFiH6W15KvpJ89Te3fu
wHNihbBUIBq/nTs0mrRkgMuwtLzhWIVCdUIhFO2n/KEfq/ve724cpz3JmpnT9M4O1wXLSLII2WRl
4D++/zMT7o9B/+0LXTSpwVPArMXxYenRU24ZBJkPMfXgtDC3qrKlU7mYI5GMKK96SkUKNBVpTX3y
Nd7dv+isgIeCY6868px+27/CNBs9c+Q5SAkJeuDW88q1lEelkkgEUAbDQaqsY4v7Izjb5jO4xxnd
8sdAIHThUedACcK9QGW1DYYFbsjsOx/NUnnVyfY8dNDp1N+jw3wtVXBp4Ei5zpOW4Vg9GP503ljR
yt9LU5c+cF9GJ9nnJHuV3i9x61oOGTlZPx61dyavpopuBboE6BZYMtl+GzS71EuF3NtdOlV8682E
cpZ/XstxHsKW054/vpz2zhbP9ViBZ8yhpguw7bfr4X8T+b3Ledp4GVk9PkaDD5exXGMSe5CaVplO
2xTPV2mFf3ztd9aNxkEueEK2wj/QlVqGlQZsHBeYb3tfhL8UlqeVtjvJUT++kn6JZ2HLBbOBpoOr
6fzvErcY4UgTqhkyy5h6oF0XlNiZWTuldO4o9qzrIlwNQ/OkMFPmKHtxJJSxAn2RG9qd4aYIJrkn
XJyfabcrQ3vj2tlRjiEJdz7+ou8+DtsAZYIyhAao7GIvKbCUGNySTnobWidcHk/SkZMQRyaqnPKZ
mz0JMCrmOPz42u8cSwgyWJoJ9szS9UsOclNkdGVqzK4G7xoXKchhhLWcM83kraqeyaB8tnG+N9eh
oTLzNEe1/hCzqb1IRdQJ6UQ5CAP90bKiO4mrpIE6Uz4F3PQojT3qawfsPEszuJMeFKf3KUAYL3Wf
HXf85MB6L+oiKbCJuxD/AMl2sWd06CzgRg0+sg5R8OXbSDNDVwH2TOOmCY0F/eSFVyTfRjAvSWos
bdqpHz+Jdw5N5E+Ab2qEIrb2h3yNbveJneAjb1c0spw7WtTbTgu/SzMzK7wjgRDnycfX/AO9J0sE
RK8HlFGF8Ohe7NZVTHWqGy0Xq9/+BunO0LjX2BSlfJURKpASuMnRIQ6h1rxG3u4qSYt1EewdusPS
4UtAmggEwdaW3mR/sk29Ozd/+3Ly57/tUooxdFkUmRBmIw+0gXFDaWHH+N2abYdFF/RYitUfD8h7
D4EJQCyIMLKKUfrbS2ZTggT+DEVO+q6STUk0IS1OexHV/lbSDem5fnzR97ZElzBCR2IG3Oglx7zQ
psyJER5fSnE9wgjRJfyU9kniz58cNH9gIeWBe6iwMM3VM5z77Q3qDh4SVKSpiHYJ2nH0ytP2IJ35
MAo3RkZQWTRUzFoMCoH7CNJB+ljScFcz4x71tb2W4k++/HgE/qD5X36ti3moIOnasKQwP6G8U1Hf
c1F4wyrhqFavIfXlPMI5YVEHPwf8FD6+9nuP3BNQLqECKFb1IsEbZ2cGIxCidoWRrkB7YCPtDJ3i
BhYWUrS1urvBiT6ZaO8eTmD/UX2AAkIAeRGueXqOVbrHxFZs9UoefEI72kV/t9aeLZHa11CItOZv
Y02ZjIXvqsm2aXTAdtpdA65hBi0jc8SF6OayOGWbkG/78eBoMuEvgint9695kSL1udkWRG7e0p/z
nRPcMzOWmYJqR3VnTsa1IJQU4pU2hdxNL9qpsMSZjY3t2Adp+Mn7AkY8mIpPtuz3jhF6PY6NPgPC
Uc5FCBMoFBAnV8isAN9kd5LHZgfQaJnInZt9NhDvhUy/X08W8W+bkTe51TjNmbQS1mEcXKeeDsn8
GIzxcqgNRGJ2VVuuP08c379PElVIDhoR4sX0nCqdVnbBdaUhImgoB1iHhdhMxQLup0+is3cPQs8w
VcotHmJvzsVthqEVYmXJtBxQS8Xz8eTp4CuIBhs6nmgUrAVrkVFxEuyGqpWf7U/vpA+ahyQi4oO6
anEqXQwzHQc6gMw3gbRSj3sq9XRpOB0dD3DjEx0dNbnBYZteh9tiOat8hs3+czswAMwTL3qazn/e
xRfIPKyIbajptERwYcqg5tH3AHinxdi6UhrorR7LAfuT6fXnEcBVkSpCxVI1kY+Sb/Xb7MqVWYVd
bLAJAYWpJPgme21og0b0YT9e0rIw3q7oN5e6HGFXCWtsIXUPBmRMQdrau2b7P6qbAXFXKXTYSH5h
d3wR02JRRVMlgC9qKRstbW5GKLDnwlWGaBBZ6cc39d74ieqWpmPhAxvnYjfFAhOL+q71lh5OuzJ+
gsxIoeJrPL2PL/XngpQb++dSFztiElkuMqLcmDQzBV5icSTNyDAO5o8qrT4pUb1zYHM5yBWsBpNg
2b24XKHX/mRkUF91yKmCVcC8B2ZxcYZmCjQhouQpUFty8UM/Wiu9B5o0pPvInA898rtu1G0FuvTx
KLxTbuB7kV9ZxCsIbV0GLa7i6cVcsE4kz+8RkY13DXIqJmiVdp5usLwx7SvZjwtlBKPLfvXJVmG8
N5FhnsACo86AVt3FM1caOwxbnxOg9rvNoHf7Dm8uJMrbg285InP23M/1yUOFpu/0RaSp2zi3f06j
TuvVuJfUyqUVq6BoruXzF9lrbGn5j+58cjh8BVhg0JHpVB6zMmykYKA0wLVD3Iboc8bzjaBeZs3e
6hq+Jnnz+vEQn+ljlyvVMF26OiihQSm6CIq8ABefPm3YC53wOWsdcGIxwlgCliimG9pVj23lXbs+
Oqd1sckH9UUqgxmKIGjTBGn9JEDtoKz3Mm3OQHL4vXU1fs1ab+1CUK+opmuldbCJrdHRO0fysYtp
SryrYv6l0EXzGWgCIYjgOjS6GTKsIrRidHdYfH1FCSH4JB77M+JgYllEp6pOIvRHgUCPciOHjE7E
McZb/LXXqLKdZJ+SiD8dH6Xt8fFA/6EcqiHxBbGR7JeCkUsm9Hb3teeaRa2MdI+zdlHEwX4u1oNS
sdnb5U8FGFtGTtoM8aYHqzwl6UEjFnY78NwkIF6qxUsfLxt29WvLTG7lPyUZ9q1TQC+GEymwJdO0
H7Sp+CYQ7aFtf5SggzHUOQPEQIfYC891VpicfjKY751mBh0Cz9Z0KCyXUSYaBm5Jhg+JRjNvpcpt
Uf6Skos0TRpaWjHiQgC3PqkCvrsdO7ZsEJDdKLC/HdAWI2WH45kzBrkPJAnOx5m0DiLIJR8/vHen
y2+Xunh2dejTeq7xuFXg53Q9QId83np0u6cyX3a5gk15t/0fXNLlgRAjOZKxv727JCwn1HjZkqUI
L6hLNGGu3bHay2DWHD6y9X58SevP8FN6TxRMLMSmVfdyu9Xm1lXSnCmax86tbU4o0HenJOpXQ198
kXYiJbdf+ag+KVq+ldS9oEkjeDgje8wR6cmU7igQS0H1nHktVJhKsPmS28pWaLfjYTQm9Peiu1Jv
1oKVNUlDZNFJoi8njcQjI9BfiPCrHGhe3lNjdexjCI4Mz7OtpCASlZaQJejT7uM4WEm3M3fDh5mp
7WJWAI76k/P4vSlOT4Xh8QiQnfPi/i10ygx9jKgBErBBapGsVho5JY2HakBMyoR5hvJJ9kmc/N4E
t0zT9EzyaAs3w7dTwJlDyAd0xZc2ZliawMa8EKkEikIxW8XHz/6d5NjgmHUtFPeQp/qjMtTnnWp2
9FOWAs4VNC1oqfueFAf45jZBq8Z2vskzG8MXx5o+mex/sL9lc0TOjezYQoXaRf/2TWgajI5fBgKt
keIkBdvWw0aCHrEtLKhY3aMjcFOOJ5hNaR2+ylQMkVmU/x99J/jkYb+32n//Mhdxcm01sVFkrHbw
3I807pHxKdaINSFYg3qWPi9d3M8+Gf73lh4rXSJzldzkskQ6I/tZeQh6LRMgmtJ8Jog/Qsfb26Fy
Z6MpK0mfdJk+30ffu11btQ0T9UO28MsIINHMfgoa11sKllvKUXL5MptXFtNOcmxZbp/cruzNl1EH
8rxnOq9hEt69fd7K2IJgtH2eN8lm1/sbo0JMIsN0C/JlEF9XWrPyi3ovu4LUppl1FjiIT76FbNt/
fAs5P2iJOHRFLk6QpkA4Ig5ZYDLnJzEe5+4l/xRWkmDkpKtlA1NogJRLLUTCAv267cxPMov3okyb
Dp8Ln5tncFkRDAdGo1Ww5e3YaMu6Qx6uGh60Mbj/+I7ffdQc1GQvBCKICrwddsvqC1uNGHZpDybl
L4WWpZWlm3i8F3rFRDX44wu+t2/akqHBQ7ZRzL7YwvpeyXAVClCtbYit5nOeK60fTcf2JEC876qs
00+uSW35nefKCQbDHfGGP3syladXVBcJSDIl3QZItBc02KTdIR1/oUf6rrvwog76H87PgLElwxJ+
XEp8LbWwhiqd1MV4ZIvQp10fFD8lFOPcfLUBC9d9dTxjveXbnzG8VevvqFGfhKwrkbRcSQgVuCSt
pHYlOFB10G7Gs2Mmpb/kkJETFOPOo3Gukhs4rcGzmPHvTh6EsSnN+IrruLm/ldqc9K8KYm3Ere+x
hLx32YV9PBYN5mmc2ruJmhkaidKFlo6rVln6QnBEIQep5CKYxRN7p1ud2rY9KAfdKZcyJkKyLMEa
4qW67yGk9hzeM3UXjBy/N8Z8KzjxESqHNdLDFJ6usJJ8bglNs00c44kAemYhdSmpGAouvW90+HvG
t8Dv/zqzwohcLB+Ppu6Xjm5QXfyKCQLk35Q6o+RHfX9XT/mztGwFWNCDoLcc71s3biQIHl3nvgvs
xymG0aD7iwqmjoQDtUazCnHdfvimwT+Q3m9SofLm2tN6TJEHSYqdwM193SewXlp69dXMopcWros5
5OyuOvhgbyNgcNxzEepDRogIQ1ixem09uvTI5GcTKxiaORhFGQ9R9SJgCeH8BIwbjj2/hIViwfly
nPpOrISotAoEXID5whGxgZ8q2rqF3KzQ1COyQh8yffl4menvznisDNHlANFjGRJK/Baf+FmixlNK
aUcYG5g03MiYpWhcWliOCpujDrPvMhsEqS+8by3Efh7/IxD9lFeWbq4s5HRXoDK7nDYFVAyJxAq3
+eWY4ZUEHZV60qsYW6v0qGc6jqjq/v/zLpy3d+HMltUSnniIemPwHZZ7NahOMs+FYyB47DoPdjFx
r0c9GojtQgMaOUToBuA6lVSPFdhNqLaQPgz0Xv1VA8J8JskrMVAAfrmTKpvU++XOpLwmPOuqGD9J
Fv5QTpdg5qzuQ5LnSKXo7W14DsGDpNpLRcf8h6V7Ruq58GHzL0O9afz5utfQC6X6hlLSgxw6c+NC
qE7WskiFjSQF98Y3nsrpthmCVZDGP4T8PtFLkbUpfN0CbVotNA71pN+g0t6D/Bs7uFOwDHrzPmu8
cCHxdEWPEVvLZWDXeBOBO3R55KXvn6vnMhDShM3w/vw8n3gHvsJAsAEjX0OORuT8diCm2bNQBCay
QJ0c8e7se+X0r22LZS1K25Ig2sK1E2rpZM/4v+DXypcx86syrleyDIUm8fEcey+m/v0rXRxIM3by
gRdw5GfwfaUPDW8cOLG1FdLFx5f6Q3r7PA+YCZoF1o4ewkWQo8a9VcKf9ZbaWA4QyoaDVTXLoplh
4xuPYLg3nllQSvsyzd0qBqxT9cOLUFCJlV+hJD0J8q8gvE28eFPzyKT1Io/JKrUDwO/PwD3vxaCe
rgP/pl5ls4tcPC4n8F3w6h6tUPUvlHQ5Lrqjgqy+HD0yt2qEzjsT8RBm5sdj9V5gAj7O0AEm0BC4
jP8dq0pxhuOxoDN4mOCWtYT2EnkJYyktf7Xdp04usplcBn9ckPya4pdG9nFxtw06aO4od0tSW7NK
mmS8lZ60LseKVl1b9ncfp25H+z4N2dckb2DVdA+1me70EmVVLfur8vFIi7RvXcv5iYXgPUI5By9I
XyxdEV0aVBfR5DM2clrKdJbOZj0lS0OnwgajQY4RmfEDig7B+Es2hI+H9d1zAZASIClyVp1Kwtub
xHHPKSuHVMaQcMBQ6sdsUfcZ4Pmajgs3bNbRrpunXUKBV22cByVH3L6cjy2PGi/fr3GUs336VyKP
EWJG3SLgKGqOcJndJLiWG64z/QoPqoPhPbcyEM3nflHvPCudqYE6umVYYHRl+vx2vHkVsvNOgiUZ
9dLX2Rh2fZ4fOOKPEnYorbr9eNjevZxJRYnCKMpLl4jguI7t1MJDcjlxiXCIiD78o14hr+3gQNGm
n0T/72W/tIFASqGIAybgUgwu8CkneYaP7B4aRS5zZ0zcRUkxo7WECTCuE+yxFDM4ATdc5fCOsihY
doAcy8k4F9f++7dPzO6alryASH472saI5pPLEbHUsnCDgeaqnzpIXfWyU+7QuP136vu/V9oLDItG
4vRfS3utvqXf6vzbW2Wvv3/rP8peDt141qWNDRAlTLbav5W99H/RiQG4ZPyj+fW3f5Ct/wtulue5
rimoaXDi//gHef8ClKlxzKjYxZHR/vf8gy4PAh67Q9PboRZoMgEulaNIvEM7Mcp6hVm4HofK2ps0
G7RKU+/ibtZWPpKty8RwWurUubMaqoffhuv235vw73B4jcoZc+z33VnKIJpqA1MjxxIAw9s5GFR5
PKDaA2FMd/JvDYpHztwVT0OefAuysDjAPDu1rbWqrCRbEHHd8pe/+P0ABA9V9kXa9hBbzDg96F3T
bLsgNDdAwWCcw/Z35+ho+SkI3nLuTrnrdojaOFeKq3tbA/roonXUamkqdr7xupbGk+KYO3SIgMaH
jzy5nYlk6iosOms7K9Fd4Kk3jSPM2IVVhZuWL7GB9WVsqujBtOMcnRCvvvHVctGDuVnNnQ3VUkui
O+xaHnsvutZaAKxIWE9VgpJzfW/gQZHU60bInTDC1RMOLs11mkE1c4sfgAGQsql8MroC0Yew1aKV
qhVCKCeAKmZ0h8ZS1U9dMlSL2ooKGCSTt+lsO93UhYqro+4g8hvhNJEE3TEuUQkOVPiNdXUNmUxN
2POGRFO2sVe/UI7LkCLB7r7uFik0tvXMcbpNkRaDvuj7J7/PkGHFhW+V9GoCF4WcI42oY7lFOZzi
Pr6evW5XRHF38N0Qqcmy7xDZieChlKV7bUWmKDp307WeJNj2pEgeIBYeoF6oZoxCte6ZJft0CPBL
rPBaQdfncdCQQcL1Fb2i+dVC/hXx0C6505sGI1XsWzqjk4bavY3p7KLL+ScNfzZR3y2cE97FNtQa
n05K1++zNlsnM0pT6pRUWGeifjFmzIISvR7sWUifZiSb4bbRegtd7TpoNlVgJwfHmBZl1+HYktov
gBXiG9S86YLaGC2Xyawuw6kxT+eXodB5l5bJNnSuPGibj6rZ/tUE2tasOPaVOGIVdcprq44v1lSn
+zr3h2tqgc9RbeAikAOgnif7oBSInhnYNCxbTdEM1Hctb2GkZrmIi5A8mQQ3SP3iPgFxbZdOcnP+
aQyNFcwrOgb5XN2CwnuGYIzx0lzbVyVZBSdMY25Ht/W3UQo3umqqx2BuvtPuuJ3SYXrNgmyt+RxD
bkL/yBgwYJzsrL2ODDyXFnHvNtd1OKCIzeR3LPWLD+trVXf2cO1WLonaXBrk8GHxSD6SE4Do/lOi
x7+KKwwa+kVlzdJkMF+cwQgQCuc4w0lE6cP5i1kp6rIOdPUq0jsQWrWJ4KbfIKRcb9mz7K3qBM7O
HdwfejKjUqCHJSQs/zawA+/eUDrUhgNVxclwao7TtI+SuThWSfqIfkqw92pNWTQG1gh4WgSUWsBD
BVP8PZq66Fdp/2hLI//pDOwhCV7gateVazs0hqWrFM8G+sH3RuPutCoCvNGlxV6BBVYqdX3T+Qjx
Ivx8YwZJcOXkDpo1BVLto19YVHThV9ptGoLCCn/CfZtu6Syn4L7sL+lkBF/mKbq2FDRhzCQYH02r
xJvILoKvOFc/xbGe/LK8DheLaSR6TMu1p2bdzyI1fqBG3T54iAajeNF0+5BqtT+YOrAhXqyi149d
lDk8IHkbTrONCI6WAre0B7y1FS+6mlssaDNQDflYImmQ6VF6NPry6vxZNivT2rYbbVO4IcHroLu3
Uxnm+6kvl0MZ+LsQcu02ME2Kesj6+1PwCvDswbBLBc52evBn3GRGy2i3sZWeyiGxF3jshre6V73A
Pl5UeTl+iZ+w9M0WMUvlikNl2MIjXWKXa91443BAI/8hhkC21WPlOTYChKJN70TLABW7qnYOSYzg
UC5eqtOpS73XAAuadTyjNe9YhypDX8BT7ObUbLMU+Z5UUY+V6rMESmPXmskXZiir0ClAuIXVeh76
FzS5iCwNP1sPGm5I5qDYuy4/6Zn2VLi9dhgi7eCCET6ZuQttO2mv6gCKtMqqQ0VI4m293jeo6A9A
0ff2qE9IDR5D9relbhfJbnK8GvWk+MXtPWfVjWW/1SgAxrSudqY9hGvMnLpFhw3VvpoLbTU2oAZK
U/+OW1fw4KTV2m+OPt1j5LfGTermiD0Y9a8osNplYxKqThMiP2YYwHjvhp0bdFstU4oDatvdlbEP
qg2sJW3rkwOBr8NEU4n2Th9nL/mQ36haXt85FDyfyI0W549Vq3RQvsMT9fxjp0z5DpQM/lzOWitt
65V+HGo0qVshNF00t6WOCKCVtQPWbUBYMuzLDw4CZi8IVCz8zIE66DMMjTdmm/NfQ7D61M44O+NJ
H1ylwYBwXNMW1/McjGQqdbvrKt1APNDCLhbli0Vk1P6+nnX1dbCGRRV547ODdvEpGocQ068Ebw23
rXHGUOrnWnkwEyN+imKU/0aECdJsqp/TJJ1vcqT6vKQ6IjpaHs/vSq8sy39/+PfboYx3dOn2zLLh
oCC3eIjkXY1dOekUIqR/v51SvdlZhbGJ7bbdWYh7xx6Gd/S8AJKpBUwHJXVO1WxfkVpZV0X1FExV
dJ356k1p2gdc9eJVShoElb0016b1GEfzwnx0G3Uk4PHGwwB9PoN1z9vp/Fb7523sWcgSp/amzBGE
Qp1VeXVznHSq2T2lWnRljDZK4aAeXucMdcw4NZB10hUEpJKkQkMgm07nFzeakXWZhic9Hv7+yChy
2ONWxhFWN8aNl8fqodVHjOdDtga81/ABrJERUQbHvSKw/KuOTQyFNXSAujzbD8gXQ1mqyvFYjFyM
Z/KfDyxX54Pzn2lxdB/HdbVNhmk8OkvL6tTlFHoVbH/FPWVtct14Vrwb1dHZ1Lnlfg3ZtDLrq4og
IRm23sU/wmb277owtZaq1UeoH/V7J42j76jmI8YyWPZj1jbhuq0D8zpL03nnOqO5b6ykvBrB7qNB
gNlLXtnVxkyL26bRiq993pur2HGGgwl2/0mpZiCyfG4Cx0DeyTJXg4qxTGXYys35JQ6+UDqI0WK+
hY+/sKwxu8cjKbv3wBvvAG04Cw9dowSGsYqqR+hn2/PfiRUzXleTYyy9LutPQOSjldU1gN7lRz+r
h00xj9CuKhe1CG+OVsQkNkFlqBz8PKRb5SNVHs/TcDt1+XDrdI23N5zop9bq7Y03f28cw92H6owJ
gRbNz6MLuBRG9kmJq4WnpcHt+SXoutco6qlwlCo+EyPmHoKUjCdkHrNja3QYiUBl+dnAoMgD/Xue
qOZSbTV/iwKeta57GrMjJzFfrG02fpMjZ1S4yXU2YPJEuOe8eKP1kCWN+Re9oXWAIfi30XIWrlmF
hxFlgHwRe7l7KNy58NcFHIldEDdrO8/Gq7YYEFuLWp5WttCmIZ0W58/dOckgGgMhPiGmoI4ugV8t
f/f8Cx3Upy2S5cXRQccB/NZdm2nTXRI79nWF0+Q/HxmKQYncLm7Of+H8eRxYWKSq+H3J75xfnAan
LdcNW7qXU7MIoyLBZhA3hNPErw5TinqDvDh2Yd3k2td/PgEXH9zlqr9yCre6Pn9uO1F4bPSMlR8Z
3SaYRSGFWhLHkd1jqmT0L3WDfm3Vmo/VoDgw1auHXD5ux3LaG25drs6/FHvZgBcXKkPnX6LU+Jx1
c3M71AiTG42Ju0bhikfatKpbGL0EJQrmEjM6nLXhm8sgLrtjYuvt0bZm2i8A0+sY/xSi6PHr1N1W
9Ei+hWaO9UKSuoeMLfQ+s4Jf588HXOcX7qyGd1h8RadqQkWikV+o0BpWBs147ZwAm4tYq3cKbrDP
lu4fLOqu3xTHHpHsMIxDEiLqFPml9aR5aDYbShQgqoMafe/h9qP3RXVlceQ8FbP/S6vRVT3/YdnX
y34qqE0646vTmfpmypJo28qPMIwfbfRcr9TMija5hXBm4CHPgYTbLigi5JnVjvN/2inK5AHgq78O
DhoBJQnZAgM3YLla+gPgJTeyqcvxnvHXripMv59BHTyMxejgMlBSE7WcaQEKy3xGwmLeoRKkrszI
wYjA8to19uTjlsVgPkd2CrzSNYsjPSjzGZDds4Jl1s35D+P0u4vK9RM7d3+vuePu/GlXhP1VGYbl
ounQk8K9Iz/OQZjdmpOzU4OpfHQTQuwuaphUEUbnWRJ+nSPP3kxIPmyjJkbBpi2ONZIUiFbaD/rg
xVco6aSoK+fqkbyAOx+jFY14ZOUtF7pNVyQHY9oadj7Qc4vMGz9nogT2vigN48U1CdWDOJtuQxLL
bU6tAiWvoidlU4qNajfGPQp16ZI4vPoaFeM1zUUiqGL4CwvNcY1DWHhMLPRqWr7rjebr1lFNBmRq
er65YjREzE37Q28xYoDIcjs2JaFu7qmn8wtWMEKYkp+TJD/VdC05qt3giOAOPiFFkZNYktUVdm+i
TEGt3Uy94LazTOzjsry88ROAnJjRTWhf1xQrQ/RI49SsHufYTxZDOns/XZE6qXTv6zweqijP1oZv
JLso78oXX0FsUx3G5LqfnPIl0Z/I1FCjS2cMQwqcUsaZ/bo3OdQnex/1yaM1kQvFFv7fPun9Qx2h
/9u5dfulnedjNM0KfbW625bqAVD4QZ3L657Y6aob3HBtZlq+Gkh/K9jTeWpmxykL8yOuLvnxnx+N
kWwW+E6+q6c7sEn60kBi+dmKb/tJnKXsIjuGyXQsrQwJG2V+dPOm3rth/oiw0JeuV+LrRqEFA/4Q
P9DOvAXga96S9GxaAuUrvDFCBdEJ5K0cpBq2579yfkm9sN2Ug47JoVoE2zprZ3TGZ/94fgFd6R8d
eTn/2ODhl6DPqE/Y47SefY1R4+8vgYoj2zRw/E/qU+jF+kmVCNbACuU4qE62IluBiNLY7en8LkuH
lOD7SBaobqMkNJ/mpHJWJgU3zmdws5aDhcloFMeJMtDG7QrcT9JiWONwcxWHL4YdvJaJf220Svza
JNkVNa/xnk5MeacpykMZsgDcPt+DjqnXpYHnaw6cdOvYEeK/U9RcK+jRr9BAREU0iG5QPG2WfVmZ
67iflqXSG2ux9dzEfTsi/aPFpyJpQfDUcbfBNML8Yj3mtUZS0FrKEp3c5FQEaE4qdtwu4qTsOeXx
lqT+EQ5rFARJ3oivH+KYpr03zK+VaZQ7jOiD+0pXXh0l8b5Y/TiumqCgIN+a7XNB6JcH47PhRsU+
aHEV0wG1YIKGNjQtc6Kn3KpI3P0+2BrBGD6n4bQ5l/H+91Z2NYCWNAT/68ru9v/+nz7963tRB2+L
u3//4t/FXedfAChNjGwgJODRLcXi/9g20FyjHSOmDtBTpbHwT3EXABYtAM2kw8EspcXRFGdzeFv9
F01EisUAXfBIARH637Ft+APrLxRw3Njxfja0MwHxbWW11fXRCpGsWuUmxaQkateRYtwyBb5l2Vqv
DXxAW/0lTPJ9mKElh3NCGnSPnYoaetzbzwG2hBRR8SH9rP3/B9b+/M1sC84471TG6e03C+c+r90Y
aEg8I1OcmjMOs+p1mDm3CeKTnFJdjmPAMC6KyEGrJlyRtaZY02jOwtZm/CpVdCwR7U9a677w04Pt
G391s/+CjgDRosURWgXhOjbolwcN8Bt3gR/3eta8XeZ0p3a0MG9zC3JJRb9tQu8+0DMs5EE7hPbP
32bNewVuCurczNsCN7w8njhsXGBwzmVnTjVnPQ0mfFvQe/vZKJGzg/N4VKZ52Jv0FBeRg7oqGi0W
lPm53xEnVBRy2Vv8HlPmqOxXEX3ktrKXgzroN+Ocr8tQC9dape/BPqA268VfIiN7DT2S1GlQ+4OJ
Ct4CY4afKPJRCWnx9rYQkM40NcdkzIlu7I7a8SzV80k/nF9qTNRWClayi85N75KakCI0/AIkQ5Ge
tPlH6sfxTivMbg2DL0ZPqHx1JFsdk+kKISO63s6sbvsKzG7mx+tgVp57wMyLdMaPXE2zdLGn2KQs
hwHXnzw2QMN3drfqMkR/m0y6D3a5ioBU4d5V7yiPboGZ4bnbYHPVOAraVy6hkQHwfAm5OtnPfvQy
KwV9ASXGk84I4FUXPxLt0ScKxLg73oZKOqOAMBn3ECuWsQu6K3SqL9BMthlNRrKK1MULMU1OsWHt
vCpy9pT/sOI0u+JltJD1i5Cq3SXyo2Y2BX39FkFuf3oMoqE+DriwT8jOd8rLWAAaTNE6wBXtprfi
aKnaCIsrUfFAKXuDXH9BlTyF/2kbSE632FmOSX7tgs9b2REgLD9Sl25au/i1IYKE7KTX3WZ9/BQi
+rVQcgXlw2oRNOM+zNG4BIC346jPF8rUPtZBtQNWXi/SjEjLDMd91sO8rmkrjKZGITZxnjlHloWg
Qros3CsRtXmzsnCqM41t4SmrjOqmSQ61qJvq0FRls/AH2IGoKmLxNtXtpplv5g6xNldlpnKoDHuj
KrmEJfaZ2jWuYRA6tiHOhava7OIl0TPWcsrd1Gu7seieMuzmyaiPoxs+y/IN5/Evj7L+olAQH2zC
+JQ24YnKqLnEGOrBHPzrqLDNTQ37ZtENI3Uk2Jhw16JFURjgQ7P7rlEXjcNZHaf0XYRQUVoRG8OY
rDNvLg51Ev/qtQEYWa+7sOy6W9+ZE6xOYo8J7D8qenzKnECB7UNi183WnQ9iDh3EFiEoHByLfuqX
BW7hawtpVqUyVoFTZsvMxLAAWU4NKkL84JQUVQS0nIbaFyVWutWkRY9xOZNPxMkttbqIYzd/6fDp
HbphWM6IhbPnjkDwWCPE+Ssf698linMZgKArwICgm0brLwN7LHwOMHXl8yo6WIW/16xAvSrQDnCD
wUL+TifobBkErcXyY8w3P2lUhaG6UJ0ICYyieC0HI1uFc2vvjPJGk4zCRlYmsswj2gh4necMnJSw
0qJ91gMlpvKI8WKPsQ071saqghsNnUktR+bb73fgcylGg1QnYKaeP+5mNV4MQf9AVl8f/TbsFyG6
1usErKCtK+p2DDDSMN34meX6q3PHn4OPum+jITwF3BiRlNB0FtmC3mNkmPly0KnRV4Vur1Sr2eDp
EewbHeyZQ9kYY15llyZTvEmu/x9lZ5ZcN7Jl2amU1T+eoXfALDM/LnB79qRIiT8wSqLQt45+YDmB
nFgtvxH2Sk2YVPVDIxlUEAQc3pyz9t5QGciF6849GXbFRi8ar5d+WNg5zyd/8txbNVwKjTLUKNLp
WPi31L5xNpN4/HVDFaR6cZysviU2VGEbvkXMbVM+1jEKcV6C5cBx+kZvuuVqicsIPZdp35u9UWPE
Wjkbv9A/rJjb0zzSXIKYRbdjA/hg+8160xv6B9z7HMoh2H2kYwJRXhoBaV3uOUVY59UW8oq84vjP
NDF7xU6m+be+uvZpFRCFKIaHhYwvuh691ey9lgVBKyKquWvWBRFOOJtyjbRAl7djP77wh99XS/Wi
vJetBYKhzFYMu20aBxZraamSc6pqfnUq/bMueDElaaRpBz5XJdMbFwMqS8q1zQn21PYPnVc5YTkZ
MITUzzD0CXK9+Tzj28VvTX0KNW/Sqe8HU2DMWr0PTo+EtfLI2DNeK+kPu+pzIi6u3ca+i2k+5tIA
oSc+sbOf62WlFr50dOLIsLCkdarq+nWqtB4U8c2WPqVnFdUzmDHTylwcoqF+cM0Oky6LWHoYqjjQ
yultSfW7LqV/Gg+h6Rd0DcrxsykKZ9ORxh30Yn6NHUFNWFWvPbxyUxKiOotzO9IBG63L3cjBWWQs
crkoc7RZFEcGfwGCgaEzrZZXPZVfDc15YtBmm7h3KTbiKrQkQ3emMM8EHTN50x259fubzKvbnRHr
X8ioOvRWgUfWyNSROHrgVuLrbPCy2AXph3HKjB5TYPelOYex0923tMSV1DHUBcm3KjPAKHpcUDX+
rbZkJjLH4s7T30BlqIIU92Ap+CdjvycbL5Ql+VhVhDEmxqrHxolePL8+u73zcTb0kcCShu5KZD3X
uHEZ5X5SD7Gol0+uOOBFkqAsy/mhPglzJo4QL99vEe3/jNb6nLkY1lYl1qMrHZ71o8HQZK1KTAyW
cH+ayDcnrT7pm/xM9mp7EP1y8EiqPhqyuaaXoOEDhXXqrFpUBhK/oRDnsn5oUHegnoLfXNZr6lgv
ce+d8RndxB2HZG2l4Wi0zW1a6Nelg78g/sgbFecjSu0xrRkGmQYdQ3q4LhvitWR/Sh2AT3sab3o8
H2eHIqS0vH1fxmm4evh7DyoGJMGojBL2tteJHA8dTt7lQiF2WLB6jjTNo6C9Pmu9Wojo6QLM3s2F
8UzXMjQrjLD73N8s1vq6emg2CZp8mgU5JWkaY6hkRFvDJ7uzp5vk2jVTZmWok9sbNt7ckljSlRxs
opsHc9l3/vjWZ5QSdH/GcaTYrMJLX/GCClLCalrZc9JFPd1US3x2C4FZort+MRefs2AxOUHasgS7
5tYE5aW6ordkeXZHa+6+ZYY5hWuWUnQRHfx2jVtmri87Gr7vVjc961N9Y9vNVVWPA0H3Cyul1nnc
rxmf3stNybLyusLKFL476Ug/EC4mmMYHZ9agv+iVI0SKb0zJNmTCTT336hnL0Ppo1LI+WkP5pZFV
ja519AhQdTBM1Mpr4c8NFerozlJ/FPRlHdol4ctJ176PPbZDi0GDjOjQF63otobU8tAX3bhxhuFu
GNMvlHes7QzxUTRybxq0sKxRMB9S4268wd80bDkZuu5Gg7rm7G14m6Fh8Uzcu6o2uqu5EUdjXJbb
npsrc5Kn3VzDyNaK3E2V6GKbFOlDIVCjJu4U7cYexierlt0ktXk7Fae+bgkN1rt704+u5rqaj4Vm
hBpWwqe4nK8GdlWHMs/fcumdTancnknaDhaP7oanexNTi5mRBTQXt5WUn5OZYb4s/suoz8TXYVsa
DDShamN9Fo754tRxSBgCkILn77V5/UgfJX1yxm1U5clNmm9UAC3vCJYuL6MNt0F3AUZEBiJN32wh
3Q15teRMubRLfGLaN53A1DVrW/YBFkq1pdy23fiVlspM8Vc/yMI2wlbHnn7EZBkX8/5g6fJrvRT2
NqWJEZSV8aZ1GmrmZTHwancxTyyWw9BllLukVewmnAeZTvrkUPiopTW0wrSMb0rD0E65SCPKUFpz
nDK9x7e5gEsx5z0KAHsTDwlx0dWtSS2ZEJICHDFee6bKK9Mimqfs4+eoK9ON7VY1q48udo7SO+Rg
Hlp31zhq6bDaF3Q1X2iPi83eS2lJyowpDwt7MiTU1oa4M387Ws7dIikQrmlMcJLpGFdU7kcUVx2b
07Xcxta95g36zm7T7tDN/asgirfFzHtxTQC4Rr4uuRbDaTt6uBoYcGfEDOx7eU5z6wW32E95uq57
/nGB2WqWBOa6Yh6RGgkKEGRURInm4di63OnUsK713LopZ6z6zFyXRzHYV1IYz3oxgBmIpTmRW8y2
ZKgo2/JgZbV+Ebx0aTSjr6VasGl0+L9sCps8brEyHqbbBHOvaKyw8nYGxMKNcxzX9D5SsxLZiq9s
H8VmZpF0Hc7DsAkLpzMbS+9x3E4ldXpsP+2Dl+VlMOiatqHl20FomM5OIIkaKgELC1mjLfT4x0xq
eziUd8qINKcTC3MSMkSCy/isXI+cvhbX5jqJwElFer0UrNEwXMP0gch505vTrSm0U9qIw2hbD3pK
sb0ZjJV8daO5uXzo+mE3UqE8jwOZVTqqik4O18twjLO5wbUIa+TGkUFnFMbZhQ/Aop66Py1m/zD1
SDYcP0p2DIDSWug90VFsq9E9VCIH32Uf1xfNTlZmdNQn4rMKDU8238zp4PclDRJj/jBLMZwHwdFs
WSP2hJ7tn6icRKfOKcmzp7ew7UnsIpu5ZQyR4LUicVlaprxyNa5zL7ew8dUeymiIbivPiW4b9YGp
5iX3qn6/WPXJiKyaG96MZ6srdGyzm9fRqZorZ7A9HMJd2s5jk3/yynbEOskt97Hhv7qVPRRQD7I7
/fWpsEd2Vp6GkPa7T8G8UpTQoCUYlZPhktnV1V+f1l0R1rKrTn99mTHGrnBp3lpFhYy2HsobOBSj
acddO7GJEo2XceKjDXaT6wMfZnQzGf4iu0wOg7136GmYZW5eQTnbTjh2nTza7fx0+WFnhNGp6Ion
qqVXeC5HjCXWxMk0W3K0l4X7Tf4yKVGjtmkNazzjsvOQlY7ADVxS+F+WeeuVGT1gYS5bTqnO0whE
xeF/OpkjmTtxOvcsb27/PM1Vvh+NnTU6yNmS+CMqvuJqpY7u5C2WPVbFY/O85tNoLFuUU8NxAV0O
Mdrwj+AeLEV+em4apziPsS9uda4Y3GDhxJTtRZmBuSQTvrhJh9Gm+xmRZFZi+y9RVM0zLx4d4ofL
T7SCgCnCts+Xb9mQtCo9/BzFWP0hFlgPWWb4jw5ngwamIx1BqGJ/uI2W7DVLKv/OyOOX1Oy2lWYn
+BKIt1pEFzZiExGHXkapfXI1sXEs+ZzOojkZyVI94uiFfY0b29e6NWr7JuNYTpKfJgG0Yz97K+tu
xekvfq8yUPoaz/wj6wr1AzeWH0jayvYXOujCDY29OKR+Bk40Zc/F7BFbVV1XGMs+5kiLwob9+FYy
tpm3uQebSVUMUKp/qu3MOGQgk1d09bG91rrxWpRrsnfH+MHs0umeYL0jdKl3Xz2ntHnTemFdLZPz
oGd05AibJGfIOI6JtM4xu77YdHEmnyvwNqN+8ena4E7hfe51aYT9MhZbrIVXXPhNOvGlSL6adVSd
B0/Lztiu06mw5+Y2pui3heM2H1brQ16vfUjxJ0cHxe5SYL8QLkMA5pN/EbKLQ48C6HXmxv21NbRF
OPpFe+MmHA/sL1E9ZICPhnXQk8oODYrs50QU7MB9D/tgElOp0a2BMXnltcTP7LsPzpwLEiCt9jCY
5cGilPVR0Beue725n5gygxR2g6YLbIeugI6/PjXVp+Plu5dPL4U160nDsr3unxI7U0Sc7hxIh6Z5
XDqnAo6EVIv0pmo/GAowSV2GQ+WhTVPwCc29AggSIMWGTLEmSgTFSOyU8OXBgrCn5TpH0+mvT1mm
plOmKBepPqt797gqDKa+wDGrIma++xQxZgP7yTdLymnRuN7OCrvpgZGQ1foKg80/WN1T3En5zHap
2wgF6CQK1XEVtNMofGdUHI8CehKF9lQK8gF2ZzfdAv5QuiKSVcFA7Izrm1wBQrlChaSChiLoIVvR
Rp0CipiJ84OvICOCYDauwo4KBSA5CkW6/Bi4IJYUI6CSloMs1Qpe0hXG5IgtK1667S+AkwKiTHVs
XBX+hAy/fLE4sLkKjVoVJFVCS12+3V8AquTR9wGq0EIZe60hT2/ImbjJ4BC2QyjC4m6zcgCbyKlH
lTNxHBqHOj/P79BF5htc/S0Kl+S7ESD26IPRGSy1Gn2D+1gRdqNi7WagOw7g1dFUHB69uTxwFJtX
KEpPKobPBNwrFMFXXmC+y/cW3ttZkX7MwCqnAvovvoCAtmIC+wseePlUU+Cgrz7EYISu4gk9dWwr
FWNYARvC5Q5fB/DD8QIiqsoCVFX+TQIpRopWtBS3aF0IRsUyLiwm+QLdOII5SsU71op8zEAgkb8k
n1ZFRU6KjywVKTm2ZhzWlatd9TV1ehjNTQ9tfdu1AqLU589W1KWAxlutSn/IzfLZUWQmeGezzZG3
VRpivySuq69F92VxouSbHcWf6yXSn63RjreeTtm3kTMCHTONj22UPqVpCxvaHiOOFue46aFGFT+q
OZCkJkhppdhSQ1GmAtx0Vdwp+yZ3v1CUqS9MqqJTEzDVVvGqliJXI8WwVuY71iXWxlV0awvmumT9
gpKCSlnFuTn7ZioetvMhY3XFyHqKlhWKm20VQesrltYWULUpeG0LZntZLCjAg97OisI1FY8rFJmr
K0aXYEuEr1C7mtDutEV+li08L9DhGRQu2ksH1rdW1G+7wv9OigTuQYJbxQZHihKeFC6cQxEz3PPb
DJT48pUOXJwqythUvLFF0MC29OCe1sY7V5Fh/UF+84vtE9Izh44I3TAaJFgVq97Jd3KfhDAFkmQ4
xAJMYPagvVq51wUSXmcjbc2nkYx+VTM4O+D17Hdl4KgymElA6WCT1/v7Xs0v9qVcjboIRHEGfT3q
cj9ejWUV05jV1RK2RFgNlKV9Exh+9uJ3W5BaoN3SX3pQ55Rp4lw0966DbmLnrFWF0WQSB2O/fuX4
/jDPB2dpOea7Cedm0mr+cKG/dva4UGLdbQdLfR1F208XaghcmmZ/nMOaetEqiZorrGensSmncuzK
x5lTj2qq2U3+tDbVLbDVRpAPXGTGaakpWmcJwZrq552yRt7y7z7pP3S8fhFDqrt4CRughWmx+fzp
4phSRlOoFjXDi/qLmwec/J/1hB6IqHcWY57ewFdP1h3SuGlbo6/jpCi+6p1+ZjFTllnyufSbG4/c
2tGHquzEaxN5BI3pGt6PmX5tLnQJf3/Z1i9SGHXZPiICFJzYgOk/9SRxxmg546rcH9+og6niQMG5
adWT5wVz8o01dF+rcXzhYR9H3ToN3nhCMjKHkZ48ztK9tXVaPrNGllH1eRIj6XBdf75c9ojyIU3G
k2cnj/gknKLu0NfFayvAu/tSf+0GVfqLjMPv/6KfrSbUc8DpA3dsOmUsZfS7v3+3qMEh/pwZJIUk
c6Zz3htpn2dz/IPO9h8Ho225SDkR7GE8+5P4VRA0lA2yYDB6Pa9tMTWs7R56FUf/mgN6Ywz5FkGj
csLft2wIbPJrZOl+Sgz3OUVYI9vHsU7ftWb5w0j8RVmkboCtK52rZYlfctYpgK3sDqs5FOX0pOfR
l6S0241VW0CsHLCHJd/jkvrm2cUfbskvVmuXW++gqlK/Hp3QT/paI7Ih9ZN6DjOHSLIVOFwZAA88
67otz036IElUJ6JNBsloUQjOOCKJkcPlTPYeDlvf2jjfaz0RAG0PGDxF8Uvnxvo2NpfnZppVTvJD
QdANU6L3rScFYEMk4xJi7hcM1myAFtODXB/IL3c3lLXYbNXrRzEzd9aNKTccZZ60KX1cLALbIhXV
m2THuSJm5/cjUPEPP7a+HUswRyG7ZSrwjMvQ+W567+JVt2I/Ig84n75W/hpkJaFN7fLcWeORE9W5
74ZdCrlK/dI9tw6RtOt0brSvjikf/nAt6p7/0IbnWgifc1C6OXzwfnq/xajNGpltc4g6jC7SRPmd
DovUIaITFkSjPDb29eJbKf6goQF1ipYgSFQU5h8u5GcFNIND4LkFq+YJH3+4n94Xp4HMTPNuCvW2
iQM9fZkw9PD61QyjlqK9Y/b7mb6R44eI/ocwWqqnlZOcmPo3XZXjF4vnXc3Ltl4Jip90O/zDBaoJ
+qc7Bc8CfW5wxsEh6qfRu3TVMlZGPIXWClBQAyUHrcHOpaAsEw7Jl7UiWgBdzMsi0pc0Tt90I8Iw
RHVMomRNNwmWzuk4b1eX6foP1/YPT1GxNrjPMU079AF+nNQ6gE1jLeBfByJ3KS59AcmmO8b4Djyr
up4M49OY5zSV3ZXFMPfuCmemYmO3b4b840pn/NON4hiA6h+LQdKxfryYuMRQXFOVOUGQleb4lPEA
O+koNadoMg6GFyUhlDTKXU/eo2J6j8g9O9LTu03i8ehK/ashBdboGvo05XbCSxFRKV6l+QI0/ae9
1q8LHKuBi86XY4TH9aqX9buXsaiGuDWTaQxdkazBOixMzea2IQS0bJIrKsC7mrgPymuvpTG+/P65
mWqx+XFM8ctxfsYsFsQJ6unHX56vEauEjQnNijJu600NcLGZlkF25yZGERKX+1z78qkbmJzjUsVB
WaRUOdlV27MFTgZNbjJq3YlGDT0xKCHW62egOErgT1aXp8DhDLzfX/Ov76nNXlAIm/0AcD9K2x/u
V73ADxKETBlESGU64t/Zuf1uLz0VfKs/1kNNGyiVf/itF7u/n+8UQ9vTLYdap/Xz3q4szWKgJDKG
HV5L52xEKjDq4OxRhV5Vp0QcuE/VKrJTFMsqMIfpOHcRiB/D/Pd//z9sh3HL0jETQGZMt0BXw/+7
AQOm2CRDq42Ep8k5aIoyyJdyCTooXwgR6KFWa4BCjPPisWMihfjKprvaVONutLpXY5Q4ftCADOYa
7cxANEjZWXdtPW6tfu7/cLG/OJDoPCGV9WTonCfY8fw0MVjLoHeENI6hmSmGnF361sgsytTjx5x2
HMyJ/0LFCmyKXHPDpetaNS41iZb8SVEfK5V8G83tW2tNH39/H38x3OPS1Cvn+45y3nV/9uJqOJuy
c/SGkFwfginK4cY1GtpU3cvUtPs0YeKv5NuiT0dlMwzU9IftyC+u65cLsHw4QN5Bk7XnxwdZtkWU
ZBRHws4jTrIcJFUO7VEWBpXwLn3rU/leiPHFzeD5V+NlzYt7tV8c0rtMnzLIouFJK8bj3KAv7NY/
zUsmv/2nAW/jk2/pjmsJ1uif5qWYUvPoTxnek5yMA9fOMEdw79OifaqBXAopbwS3KxLDPVVcouV5
Fwp4n98/pMuW7JerAOZwQSVZlv2frmK2m3UB6h3CKu7uq5HD0yDt0IlpdBcEaE1TUweVOFYAU5s+
m978mUBgp79zPBpLRYGWRaVrtIJ10qVoVybinLREt0O4z521gRB8qwyQS+CZJ3X5I0xAP0yh73hb
jx5lrVeh5T/L0nhMTf0PBqr/9CrbiM8sBh8ex+7P5sYQj56LbdRIO8BnshwReM1sN13jHhTzDY+P
N3XRC6Qlm+k9QbTVJje+oFj+mmOVGxEU3rWsqgQIn8V6P2bun4606qD/8+3HqB2PHEVI/pJZU05J
52gGF3jZRjguOl7beIq94V6ZPqdLH/7+ef/TS6nwXBBZy2Vj+vNGItaLYukipYZV74QXjTe2vuA7
jeDIfSX685vyIZvX5anrSRoz17/G2/8XMX3YPmz/Q/2LL3WzdGmc9P/1Hz989ZLmafP+NX377U9d
P+6efv6BH/6v8r8u/zl+r8O3/u2HL7ZVn/bL/fDeLQ/vcij+uoK/f/L/9T/+r/fL/+Vpad7/83+/
fS3TKkxl36Vf+h/ZaeVYwdTz72KCupq//+3NW8m/Pf3Pf1f5//x3k1bxP/7Lv6lr51+YY2Bx4zls
JBjNjKW/qWvrX3DOjq6zxbYJA3KZav6mrh3vX4Zjsjiwr6XcxEz8b+racf+F0QZumIwFfsBm73J5
DtyFu7+GKDeQ5/J/v/7e0cL+ZSSzX2D50fGPxUxc99V0992qOTMBr7MG6bqAyfK29du2X30KwNHj
3KXJXSqcdzdpzrnm2kSjTOUWcc1Dp7sRbhtI9yrXpCCpMQd5+Vak6xLETWVjUCnYdBNGMek0QHVZ
DMdU4gphJfobVYa7McZeaHGzG1pDTO/IpkvD3o6gZFce3E1cFae1t/KnjKbA0KAk6/Jz5xnx9dKu
TthbeE5ZTbNb0uyBm5+Hjt7Q/7EfR1rSbVLbh+8e7N+37fvbZOj/sGLjGaQWJFr5lwXyxxult+vq
ZILoLk1Wd7J3m1e7mcD20rfImIw9K02/MzvOiGQ2xRs0RCEgzHxkjW2w7STGODeiE3/BdO2L6Snz
o46b3H8CyjT3a9K9GZqN6dJI3m820vhbswmc0LNpS06z6pkpnukA0BkF84rJfaWPZOV2HbnO8WmY
igzkQ/c3fQEtZdeNDNK11wLTS79OCH7s2IeMcDpjM5ZrfsOou5NOjI1E1VOiqlst7Htbv2ppQvea
XFAKsf+ZFv19AemMTARpqWehU933ML2R3OrFTCd/MZ8RXtWhkRIXTUKoPHnFtE/5GwKDSsCuo0ES
9GlFm6ExtG03i3xLkxSwuDOYvHIiLZFVPiBybUJ9RcCn5zPGGOmahI3RcqT8EMtmDfqIju5qBhH5
9UYRZN20Hf163SUqNTYvclA6m/+V1q3zhnCL1yl3NpiZpeGEKC3UJ7htv8K63McpyCkdaxN56DO9
xRtAPzlbuAh8Si8zrjt7cTZVH8mdbWkunIhqA0uqXnlugaprFkymRAZbOeDKiZ9/1LU2uaG7WJ2m
np1HRPnqmPXevWVrW0j09FFSZgMjBNCj1buH56BBDly6KfyrWXVcpw4pqVvMsK1enibHbG2660p4
Wdg2HPdnUdCrAeeJjNUP42p5KXJkPjLBe3p07XSbzXGwsFvb6iu0HC6Ze39OzklSojtch4SUC3OX
AtA7+kTEckPQM1XOewpt09boBrKGoSUx8Z5NXJQll7OmZP82tX9npkmAMBYlqe4tV0W/CigMJgdK
tHhzrKTJ2WtzrEvrPZ+HG5HmmGnkHkSNdtPO7Ys7i6exKfsTjWNIsWxC80PDkMdjzyecpedTVnpB
SvdoH5sUCXT5kmo5XHfbcvO9cX/p+F06fE15G7P/O+tm4Z5q7Afj2v3aa+kJf/9818fxdGLL+gEt
gHGiO2I/9B1R7g7N/XBE9LLT0oGccZG5AeBZGcQaJU2q3MLawxb05NgP2aYtME1YzPKuzD9Xmdle
U6fwN7WTzVtN5wA128WuNDQi7MuPonSyfZnNHypKSPQBO7pU1Hrnrjmt6gM5psGUZsvOWMj+QNCx
qbuOigTzHfiys13s6EPFXxnNxXWcLzamdeP9nDpQO1KYAd4T3nGJTG9rOTKCXBqQEsu23a3sKujw
1ncJvd7taEZsfHz9Qzq2JOLQTXIiSz8aMWqSxO2M0zTTYfS9AXOsMm2vSTIqrg1CBaBqMl6PYi0Q
oRePRlWiOEnSBziP7eCl44udDiZY1nprY9EDTvps2jOmqMtaBckM0tB56KhbwJU72/HBVafHqZms
ULr4x6UdDWpHL9+jpLmx81r7hqR2w1+zwgabFvFN7gl6Uj8hEoCDzOv4kHYC3b3Bjmk2Mb5JTODc
FKcO0r/xxbSsKHBEiUisKt1AS2VxTmmlx1Epd6OTGqERu58XB+K4iM1sOyUx1GqCu3+U1sgaElnc
tfbEkyyHwJ1BKIfEsU948GIVVERXo0EW+9B474T+tEe9n7u7oZnGPTYWaeAMDRlww3BeK9e4EnmE
ZN/tjpOW0A7uskM5OuLeJT0gNwuTWYsc2lU6j5rvZqGOi+dNWdXXUhIoYbEhgX42k3s/ya2rNPHO
l098G78anIaeos4mZkdLyxOkbRmkWZPu3My7aws5XOmtSIPJsT/nWbFe6wth8PS9XIS/cPqznn/K
3a5DNDJAOdHAWQDo6KZ7S5hWsAy6Hj94chqxh9Cuezs6WJglbcQgim1sgyzPkR1qDuVbAKRQaAmm
gLnLPTdhuh1YyLGeKQUnCPtzq9v7GBRtzCXBCgZWJV1ZoNcm3c66NuLza4NkHzp3nO+SemENgDqB
B/qMGqUNo7wG9hH2jAiUkLdWRlifFvQgaDXcN05u3JoZU8W0tuIzYuwdsVLdAx79exNot9vo4+Kd
R+wYNlrJRFUnyHSxJFAKBkotTnI/Vnw713J9KxGa5qR0veY9Lpr2AHnhWtV5Uh8uX5bJ4tDKpQLR
Ll50MvT17w+prJ/SzJgf7HK911kbUOrgp4MF+VNJ5y+AEmCuq41XMRZP7upO9zD9d1inmiZJAx6G
SEOUbUTW7SO7tu7dpZb7rBie5MCRTNNa41HPkFcUFa6VWTdjaWVNG6trsgear5VfbobaER/n9nla
SZ4rk+wFvDHmDFa9lHFcnIn0qQKfuMydnUAAr70aiEnjh3qD5HMwsUMo22a79jHuyVl767hjfRW5
VLH02Lr2Xyk81fm67vRGr4JuCYHp5LnQu2DKmDxzdz5Q/i53bWm6nFm9AE2EcV1Zn51oLvc+/Pdm
iNJjN2DHYw9ytwxzvvNNavsVYOzQMRv3nYptPJJqb+wSjefJuQ3dHvLQ0CEHpChbh3z5PsWBNpt3
g0GdpmdXuJZlElQGERl+9AZ6aB5tPdu3eYNEwOJaCqS0nE4TENmwNAbsunv7buJGbDUtcsKpGHZR
DNvcZ3Z8ay4uajxTO6FGfyqx79rTcDkWWRSM66iHWFT77AdEhEAKNjlZzDaAQsxu/KFGDjLbWEn4
6BQy8ZDF2sNsV1WYGzN7KGb3DQeJ5sqt7u26t88W/aFtaVfHFGU0ngsjI6DNJr7M7kw2Wud1rbww
Nm+idD6Ihvj5qqjWm8nylhunL42DhZLnRH1T5RXZZ1nUe2/1u6uh97uby4e6oq3rNfUpn+OvfalZ
Jz1pewKOjXdUeaiHK3aBslquvGHTXvsNtGypTWwHJOtAT2n52Lscfuc1tYA/4vI0Co3HUXCTzCi4
/PpVpSU3ZoclhUBxpK3mo10wsQ7S+Zh9iOsJqQH1p1uL15k1Kf7cW1Z66EXcBInw6601z2XIUr8q
krbdSb9AvxCRQ1SsrgIavCTEd7s8rKX54EQx5L5EHtMM/hw2zEHFKvFBGvTQLYtstxicpFuUNvBo
w16gq6T/657iBSCszpJ8l/uUg1rJDi9nwQ8nJ0cjk+QJju0D6qLWzOEvuJdWo3tMVJF16MzVvZ3z
o79AxGm54dLp/Oi1YnrObPtkrtV0M9j6C6I0d+/M0YfMqFuIO1BlHROijWNry67y3ejKK/r4QL7Q
HtCasdSUEHEMxs3IMNjxTo+HPGuSvezTb6vG8G2m0sT5HOnjImcr9NcsefAN3mAHYNiZgMRF6brh
2hG7Ew8fOzHeZyY2r3nUtYeMDTLYcAV2iMDU0Y9TwTZ29EB2yng2d62kqqnF63VT18PR/FinsJND
ZgetMBCGkcyS5CN4WUuGqa9xAssG7zqR001C3m1Q9XNywHtivOaghY3DhP8rq99OH4qtlPpzIsoO
s11yTeth+gQ95z06S0lp1FvRgTnEMExxvqsdd9j6ZANS6C7LO9ejcTa3zq6YxY2YmORHveqOy2K+
aYmx87R1uB4W7NlTMoRawucAt7KW98Lq2GvMLqq5jKYsWxQdbep5iOtiN2D53TrVw8yCjJANczTw
PxgHWxrbObNH1IY6PUPWuWlayD2r0vnsWNOV6NjEjFaUb7WkbO8IiqixwPKhrs1UctxajvaihUuP
7cMw84CE17GVaFByFp193y9GHLgdh6Ga6PAkxwVhKH0220lyXicRcsJ9jGbtDYHrqS6nm8ilP1fq
vfXk9kpyOOY8UW19pEPP3nKyxS5GcUDi0SZSWcweKNG+9Cb7VGD5gkveelcV6b6a3eLq8iEaUh4u
vkjby5ejzOawW+FLZs1Jz1nR9KdhodBZrVcDNtbnuSrh2J2o2Q5polJ7cR/rjeJzkVdjaLwBOHo3
dF9tGWdbESHkTxGsBaP1gEX4o1eiwJ84huhRUHjaUXrNvT5w6qmrpjkOcmS96BaIZW5JrmLOYvPo
dt5jNaENw59Akg3mFRuRoNptyubslPYX0fO4fC/BQCwvbpfEYna0PO2q7mYc+Y06xbqPk95qJZ84
xXfn9WuC4WPZ1YyrnWERt7EQFrup1v7bXNaciK3BDeRcvcimw2As8+GDRHoPTqcFjmHamO9NQu3X
m4BdjpqRUE5HS7DEB6sXx6TPLPQ0rDhpb22LcRr2UZ3kG5RgH4Dvi0CPjXHnYhIWtn2RY6rkPgn5
f7g7ryW3kS1rPxFOwJtbEvS2rEp1g1BJanhvEsDzzIP+X7L/6COVNKo4czUxF80WXYEEgUTm3mt9
S3+kusyqtW/cVV6gdGeXO5+bQXvSnSneGotx6eSR6WPuM5YclfU2ePLa2TqSdAWN1yvqbVEmWwVk
0YLL2bKEAKQ7JdMFrV8BGje36O12Ezbh0VFMtPd1s4kdjXkq7yqbcuM5Y7ocrbI5lwEy3jXqLK8s
uztyBQeqIgI1qV0i+mOJbCZdfAEcrWNpCZFjB9Own8uTMn5FebocWgEmpFGY5FuBP1dwIGYn3xUb
RvIB5joRiF0An6Z192GHJSIZ4VhWbtmvm773jU4XpLv040rnBFhOAVZpj3qGNij4WTDKboJZZ8gM
aGGWffU0JLgUvThHSWBET5k1G37g1l/SHItfaIqN1iLpLyiGhKwJcPRdLRG+iUh4q0gNMp92KSZP
LfSFl2ebXnfvmUvFq0an3W55iupnnf2Khqzdx/FwZ4veJPUu3gp86IuqyjP6KJm26Ptgh133Szkr
+G0UYFhVahXHWK71qywCVpGKcKcn7quFG3VTt5xreq8exji8t0PlUyX0ZVMLZ2nPQbpUh/nQ2Mph
tKyl1qnLbqhaZsD2NxcA2AHEyV9DgE58Ziw8USxg/hl2B/CEzPpgi/tWO9X72qzqfQoT9VaZ+o8q
s/9t4fV/Z131b6nan+qq/5XjYiq+vauq/v2+f1gWqope69/Iin+qqtq/uFZbBtoemrfo4v4pqtrW
v25JgihcHNQMuvvvoqqt/cuyLYLiHM02VCIQzP+kqKpR3aUa+FODwLC5SNHDcMg3pnD4TpQQxqbI
y4Lp6lQzc4gKcHeeqqCbxUqsYW1em3ELaA3v0Z1iGq+sEpqXPiq3RdJCWDFRZaPPyk//vom6vDjR
rqFcpahcwb3gqg1jcBdh9jykI82fiJbaVi+1ZCP+qnXmHk4h6jM6ncxXzLo7IaAwyDYntcEJtPQr
kvCiEJ2fScG5LaXniRShT8bTKEXpSoM8PZJC9URK1mEoJaTCsPbGivZtkMJ27aZxb6XcvZXCdwMF
POvyFDhV+SmV4vhIyuQj9PJCCuexoe8w3YvTIEX1KCTBLUmhPbWv+SXg57orGrHrnU7cWejybSnQ
RzQ7nEwp2o+lfL+QQn5z8D4PN2l/iC69xUQ5UX7Jq1UmTQCltAMkxSmX9gAXn0DtYZ3tcQ7cxMM3
LXF+sxXgL8CzxMSykKYDaJT1hmzH75k0JChu8iVosSg40qxQInjJDWUjGPZOiTQ06NLakIyYHGyj
fbbx9AVmYyKjaPf9XC4qaYxQpENCWiUmo11ZQ/ypqCfvmif5a4Sr4kaorfFZMHyfU2m8QDw7b/kz
7lHroqOI1eAUEH98P2n9cKhH7yu9KHF/e0hvdHdZ2DPUCU3DFmVXX9NOz+5ur8CmGGw9I92EQn1x
iaW7IGJwL8yg8oM3pAcL+9ciFb23m6xG96n99zsKMBiJsKBE0oxiS1uKij8llUYVFceKKa0rQlsz
VqYbVZpaImlvMaTRpcPxEsR2t+V8bJ5dl8vKQBO+7bcaPzfm0sK4lrPQr2PUm6sy5Hi83b09Effl
q8ZCbd86Znk14Ilt9AHpeHzyxNTcuVMh7hpKdheX1SdwQPH3Q0VetmdTK9ehFeanwXSfJ2+cjrni
pJsymphQui4l2kL0905p0YlwzNavexoFxqinoDG/Jm527RqueAX6IY5Aq3nJK9Bl/dAHh7wdmm2V
EjqXtZp1aKcVC5DiSEngFNpcz4B7tLAKsFs3uag25jzjkSsh9wYU2GkCPUBEZ4WtG9/bqUtPCLPJ
DwpGb6fVWb+HhQTYmvLArGFqcPR8cfvn7eZm/P/hQUUjCoQ52KNJ4t6xrFXjGFZl7GuF5y6drs1O
nk5ROdMTANoFKI7OmsVTMNVwCePo3pQ3sz3c5308HCkYhfctjICrPr4e3Doyy4WgtnnAxOdRcSpm
vNAkdFGPi4YjehW3owDZoN8WebBOA+PrD49Fidkfm85Wtro6YEHQigvcaNV3OFx9FQkv12X5YDwk
AGVtYN6TZYdH1TA2KfTRk9mgYJia8ELI77AdAkgVU5MqysaMd4OWNDgKQyQYXnZwdA3utnoorNBh
7j+5qM9TC+lrFWQjFq+BIULeKDlrGXgywb7EctBzxNZVaq70rlg3EZqqhRbm+sELsUhYZc/6Jw1O
k5otOi/P903lZvem5P5psfqa6gBtrLwqWLagcaSkhJGHJctTNNQxphAb+gjm0SeDYHBM08hfwj62
fKsI+89hUX2vw9C6wgxKiJekJHR7vK/r3nexJO+twTM+lcVfRm7ZZ9Yyj8BQNtHkPI9Zgg8fxmh2
Hw+Wde5xTOC5bDdmKN2TbezD4U33sa13B0frfrxRR7vw+7qChDBo1cLuoCV0znxfw9Y+egzkRzWY
M6oE8n7JAnDjOujdWBUHq2FsxAsrUyo14TxeQA33DwB+9m1pCZbKZDw4WT7//TKVI3uB5zU402lK
H+uo2N7eXrRMaL0uezYSrVuQfySeNbstOd+xnrpGznIbk9Uys6KOMZO7ZuClizQsyegAifo8RvZB
AzV14lK4yTlK7otQA66Ww1TFdmPc3x5LN5mtzvelfD4JbGXdD03i3566vaj2xCVwJ3G63RtFoe2j
McgXt7u3d0F5ugizlQv/BSli1dbFG+5HpPvuszJHiN7Z7Uah4XCX1LSTZk/b9WWZr1FcOHtEVCPS
B8hkA4Lqi0A93Ypa0iOGeFdDMH3wOgJG48dGlK9KFwNEykMClKPqm+EO40WzyhT1xeAdKL0k1zqS
J8kIU1qncHjVdYiCqGztVZnROqnoY2IgPJVhAh1I2sHFWKoXtetfDLdp1lWcXWqsuQfYmsO1CYDw
aCaJXgbsI3/OCwM0D8p6pYgGFtMWldbSKZ/NeSx32YDvY67K6pmuC32pKOxWmrzr9hRQddWKNnWj
Vc8Veig6gwYRcktrgeNjABubzfUB7d+eYOzkopKIRjvnyagifeUpOH8N72Iw721Zl4+951BWKipK
Tnj2b0s9M9EzX1czeldhx0g1I9e0hrrcD+08PCU27AaG2Xqn2y6Gw7Q7ZpRDqPyDTcoi3CN5k4d3
naG0K6MaZ//2WGDSkoDlTUqjnGk3Yev4mewaMxnS9kHvuv6IrPs12gzo+Q9N3TxTawCmzjJqCsTG
CvQGgqEzIAWPw/aApol/lvKft/u3mx/uDi5Wp1Z5m4UJbCqZ4csUgXJGJf4X/Mx0FcWVecjTb6Ml
qrvBDBxG5TT3b9eCQuhrb/Ss5zRMLgPKuecpr10oBoRKqm03noQ9HSJWy8Ckm/KzWc9vJj/e11rU
W/y1TBisFxS4brTINKSYwr2rMIs/NW79OEwq8ODWSZ7cVLToX+MA8TZPtgayTWfu+t3tbm8Pnp90
XGoL+Sy8L41SbNKvbs/G04iTUOfyQlksfVIJDzxozqAvbn+ZS7F9irPky+1Jyyyd6xinf//dRC2K
x1473P7qqGfxcTDHZy4C8aEgJ3pbF5jfpF03DGlcDPEpd+cNf6LfeJP1PcgCczNhfz0OrFKPBZBb
8PDGzuuC6T7x1tOQM3eBkkwEE2Vr4pWnehz8VojmMljZ/7/J+cl9yujx6vZEzNlsUfwqv8jWk6hc
wvgCZ2kktPemzmkvCWfapcSDjN2QBJnbY5BE6rVCkxQDv0akhWs4uxC08pV+lbZxcakvmsnQrrfH
TMqh5xJEALxUBeuIMA4EitU7u3a/50MVYLQI3xI6IavWsIbN4EKFSgAvnGKIrtskE+Bpi87ZIwuF
Fo+KYu3SS17bKeOq7T5Xo7D/Kpw9uSf1glGGilzVNMe2E749de6yS5jdsCp2VoFhRou8BoeTYbS9
tl2qXN2ySEGRKufJiGm3FPN0THOj8pk6fjJJXtrfbpQkD3dTNsNvQAcyWitvnrNVQK7PavLQ3yMm
UMYMlEgNbcDWi+Jk9qi+ITSDykj1YDshA9sLeWN65aIbTYh32bGPC/uKWt55mnJ7W5GBfKfnTNIm
hc/S9Ve1zb1PKNDCg46eyreiIf5MOh09Va9ldT1Pum/3ZXKdhim+lhqtLdJawP5a7eMkbKahOnFQ
g8ThVBhANyweejBeCbVVjQJSo8dQbpJ2WDRmlZyEXiBqSQ2/RwDwVWXaudCKYplQkCASUr9MYxjv
1SK0T+RpW1yEvGSJL4ISKrAPbH1FttMyUOixVuA51JkN4fRzw6HeyguU0mgIKjCqrUwTOT4TEbFi
idQv8kHXVu7kcW3joy3qmrmHTW52ZCfVwkuxqeVZTwvBU3c1ybPndIAgPo/FqZwq5sWI2277O+3p
CtjTi2dN8cM45ZWvaAmfAXDqAzKp+mpmNDbkk8rtFQJq8zC0+eb2ikI33YtMvb/d6xWt8pF3RNuk
Hh7DynQurqoICsfkahsJndcuEMMCVEJzdYwpO4H7NpZTWXVf5io7YUHpn5DZ1ruxc6K1Kh/X9hY5
yF+wOjLTymg6sLown5h4HwiN86izg+THJE1JNVUvQVgGe4cBboUcRf8UthyTXWt/JY4AiTzLrAdX
MZyNChVpm+qjd++ZsUQn8hL5h/pYeC8NEK8VkYT2opw0moDp0JCSkzpUSY32ZcqKM+i68DskiYvS
iPgldITiR5aR4DxWlIOjmnTQjXl4blzj0+2laAa2nfDCVzhNBYCXYDz3DHrMJNkrtQrEq0fYsYgF
gg8UIsuIIJIKsyH4piRm0VGUTn21M1FfoZdHhzI17ifPqqFhyCewAP7ldOa4u73i9tqQ8AOzZk4R
mq91GhlHZVDtE+37hl65/GcPUnU1QZeSTfCD2nnM3+FLIZqYKJMnsC9BFPBgVNoDKhf5T/Z/dxw2
t39bzOL8wgW95CojM4Gg8pNpaM70Z741HDJv6Njv2yzVvzHN3bmZSRRFRCWximKTEapYpTV5j6yN
v/Sw62GpAY5tBjt7Hrr8AOmeYq5D1s7tZpZ3b4+ZZbYRXLb3zFm8gbaG8+Pr/n4bpGxAKqR8TjnL
ddeFaZwOyCQsiLOH201ox+ExsLiZ8fxsUU3sSubXkGrnl3COk83YGfFRUSM3uLs9IYSr+awBFEJq
eV1hVU8FzYINUmBgfI2drrF2O7TfwFJPoVtuY4rl0aZalfpgXGznSZgAgNJWU65VXDPJoMuTWAoX
438exwSMdoKdRAO+2zRTso/Tob3T1Si/cx+0tp3XxJaZq1THqD/LyqFBp/itiUbIeA3IFsumW+kK
a594en3HID8sbq9wsorzLHaf8kmYmyQar8UErgJlkPU02NolF233lgy4SidRiitUTuNg2Bzrtyem
dUw2+ic9K9dxRMMkH6jHqkbvLQsJi9HcylwIWyufbdOTHiI6OZ7KOoTrsHpnNnW9rFE6eVWsPYKu
ztcBs9hV6fTaIxPedK/wyy5uzxpxtzX19rXToLx3VfkC8tPaiMxxGfOc4kXRe3QcVDbOnd3oF62i
AUMtJr6LWtpjoK8cQjPRjBeCw20atPQ0EJ6xxuarbaJqokGQaL0/NpH30JsN0K5kbJ5zOzToxXXW
sg47lveTdTb0QvnL7YDNOdjQqByQiFF37TFt3GZnl3FKRychY8DKiBx2Su+cKbmypnfdwasxkZTI
NOuBsWDhWqhGOPL2qSsG+hqNcZ6ZDzGvdLtHZWSqmwdh+iWap1NMbU2mXZJTFaLzmJLmUVTx/DkL
2nyJI3lAi9ZQERDeZU6q/BGUZnYIAvTS2jSor3qqIQQZtEdNxDb7tDH+frxP6FbhCEfhpoqTQjkH
jLRxdZq0e4S5QFGJVNA9cM7ukdlbtRZWIBVYmqx2Y5Q0ndpDkVT3G2RP8ye30kgRqOLhDMM++1TR
ZIf/9wlaCYkeIZLBSQlm0mucflN41ibQQ+c1HJR52Q9qe8V0bmwzUEsyX1k5tdTTgrFPlwWTpzdV
qQ65CObndOjMzdx1ziY18/4ZJOXx9oIRkDj0cLe4WFkbnzQ7j/h4avGWNtpynKL82OqQ2DC6EbFN
+s0uixOKnfVsLEu9/xzQel4gqYSQLcMRanlDogRhCVO+s4FgHqFhEqQASnNEASPjFUi8d2PyFm5v
uD2OOmgFGC3YhoNRQRayhLv3CkFxJ63maC+IclBMMh0ywh0QDZrfXeIeIpn7kMkEiEFmQXgtqRC9
Sz4EJUIsTjIzIpbpEbPMkSDM2ITsR7ZEMyJ8kVkTMnUiEYeic4uzRn5516nxIqtUP5JJFQprNVq2
4fV2ExBnMclcC+Hqy1YmXYQy86LB37tz57cxiygLThnOQ9XboaQVV8PwxJW4lmHNEgcri10r+0hm
a7QyZaOVeRvUbFyQEmRwuD1pHOgytKUqEzpud6loGcuhoGsLSiG/nxWd5lApjGVVDWa6nKsWXktI
vnQKvPT+9hpKtfQe1erqNW9x+LkyiA+53UAEY8Fu0EphLQrNXmaNBISOGLSAnmJqk/teJpLcHjcI
KYHpWK8RE3PcajLBRGaZOA6pJpnMNwFqYp4zmXnCmIhFSOag2DIRxdaH3Uy59NjXIdnXRhHcBVb4
Vc5a5uqJE9l6hVkgU1bw0jFbkskrGREsjl16zJEoNtGEU5dc7iRbKZa5LSoBLk2VOlAnZdYLKDEZ
+3JLfPnhAb0nEmYmG6aWITE6aTGBcNyT1xAgQ0oVNUIZKgMScd67MmgmdBoyZyaV+BmdHBoEHxOL
QUE0DRk1KKFNKpk8dLuhKUR1WYbaxDLeZpJBN8DKrBddht/QFTr9n+8KObRzfhBl/6K2P6AO+tK8
awn9/aZ/WkIyhRUzhskazIGM8E9LyPoXNhKaNA7NYJf0Y2T9Pwjt8Zh4tBdMGb8sffRtecObI7QH
rSBzT0Gmu2DS/rOe0K9WUNXWYGI4Li5VEmPNn/Xjtjc2SdBZsHsK11xUwFRS0T21nG1Wq/jlOGyC
lknN3GQLgvo+o/WikVIAEKVN9k8v7TdS9l/tsnwOirj4DnDAY7L6+XNQCE40veZzKGq3YpbGig6t
PamQeuUd/rwpadT6qQlm/bypd195nLwsc1U21dfPbe+cye5lHdiu5HeLyEMcNWP5P9mihcuCtSAt
OPmJfnAzxA1BTNgdqDA52Memdk3m10nNWJjrqHVCiopR94FZ6TdQEApSqsfCDicF7n3psPhhm0BB
YGQiTPctE232pDrLJg/Akpg+/eh5GzvkRAjxiSr9WLQ7vfFAg6UfRLv/4uJgT//4Gd59bxne4bry
MwBFZJncsrDNt5bSrCEKXkh13f55N//uGNI5lTiTOIzsmyn0h69M+OZQprXJ5sbgfuoQXgfavYNW
N7bE+s+b+t0xhAfXMSV4xTHMd98sgL80hdBq/cqiWNRpZGXQSdQPxUhGIuorFBObP2/xl9athefQ
llYrFcuq4bw7QUrP67Wc0A8iieIEJmXyVFc2GNDJZGtg6cNZO85RAG4xmvw/b1r71fSMhxdnNqMN
nBQKrT8fS+PcRnOVGLHvmPWVy+we8M49QMuTk6RYRa0NFLxrGMjL4gff2vj1EJKbpgds8qOCuXln
BGKuHNQa0zi/sdSDKL/NiXUEvXsHHw15S6k+e9FTHg7RYqogQeYSyeeyQDMJ2+Uv3gejSyLhvUr5
Devk2xi5T5X5KiqgIVGgXSwl84FcPZDl9KiV0Yvt1N9bx0Vg7pEQmLJ8SRQgVeQnSmVI0JVbyT1Q
7fGu6tsPBonf72Xbwr9nqDaGLLkrfjh8Z48JWIgtgqHY+YYl51x24UY0IARxDyKBbhbA+9aJVW3D
vH344CeW+/HnQZH9bANT4JKjUml4NyhqCSYrQXXDN+rmWKfu56LN0J0eaYIsDdbgtPkKFiU52iR7
Hjdt1X5wRv3u+MboJUkXYB3wuP/87QMbHV3ZQg0W1KGRH3YmSxjmua0NQL+mb6xYdLuKrosWdTV/
cIT/buOmzVlFTLSKROLdUVbQrm8aosX8VEXT49x3fD21gYbY0z0FwQXe04rmD0bH326U7rNJ2rwr
vc0/f+PCHBxHcU02KkfIiP9HylY1vjs1DZaxWlTBfWkqH1wXfuXZ6A5JKshQGCbRgrxzeGsT6cFR
SICVU2WoKppPeG18pfsoEv7XoZjNsBF8ZGyE/frzd8PCwuoNY78/oW6s7HbHmbeWDioD9MUHh+7v
Rif6YxpnDDsRXszP2+rnKsropsfoucZLKwzAH9OdzUhVNoxWSfNQDFSuYX+7TfFBFP3N4Pr+tJFS
PuokHD5EwP+8bTVskASGHp3vGIU2vi6heZeSlizajuirbR8noejLLIo+KVZ/n6z7qNtYdfxYOdW5
8dLvM9H0C8CLqP4IHZjiozwGKkIwWNHLzOfsqXT71/TUTt7KpG0WBpjLNFugG4w/q+ZO1aPvVqy+
9BV2oi7e01/dF+4TGSbLstOfPSSOGvEsBG9chZK+qmF71zXeIy6sQ910SxF0W4CRb0I4m45ao+4q
BVpW4xtL378qehTaOBxpiJ20tKM0r36b1HQ98iaSOe4sRDOkLp7MuSYxk24sQ9akhNvEanZJcc7L
ZN2kiyFgUZUBMYiMB0TTsJj1+mtjQrW1kwehgNf78+Hwu7PK0j0bBhXACdt9N5BRUQ/QjnJW9Trj
1mQ6D2UbfQXXiiiBkO1VglDOzZsPDgTtd+cVmiqmA/Sg8Gm+wzzk9N6nvOnZ7IAqOZlJOqASCus+
iEj009VjCjI2scv1nOp+EiRL6jDrHpNEQ3kePcD/YED78eO8O/80dWxDSntEnavtaugL1vztZkBu
BO1vroOXAg5IZii7P+/7312sf9zquzHcUAqhIe+K/bxPVzYwxsLAFNK0m7bJfYeWwp839+skTOe8
+/c+f/9Th8I2W5fNZU20onXh63O804PUL0kJIWYcVJrywdH10Td8d76PBOLGqEa4TLKZxtQvNd3M
AU9bjyU4LD66Ln20OTnM/jAlmOCuR7giMbpGSKnp/g7sSOHgpKp3YWR+cAn+bw5iYHjMNTUWKu92
aM1kw1TAFfrCFasJ2RfLwHTONw78uK5T1hGbnCBtkJ5hgJgpBSUfCEsuERRtZnxwCP8GiSZ/XqbY
jK8Wk+x3+9pSJ92SrhzsFPD5PQV1ku4DZ6YNVm2wjK8aDVWv5tN4QtBK0AzO4oQStRev5C+hJp/B
J/35iPvt4PLDR3r3e2hJLSZt5izP9NlPUwjrQ7ucPLFDPe6rJGRlKl2QWPngh/ntYeCozM5Yc8DW
eLfZ2R5RRuRctMPQedJJzlzYU/FUwtiIm/hlMj4iXcg9+8tV7Yftyc/zw2HXO0mM+5/DrjLNZ4sU
rDpOT+Hw8ued+dFW3s1/0iJV9NTkW2VpwpKtXapTiPb0I37a7zdjQm3hkAbj924zudIy61MpTGpu
/RaQ27WwDeMS4pX+89f5DQyD6hvFGs31oLD8ArKCUWbGncmcRwDFN4pdTy9FcayDbkzXyvIjuLjU
CZFR0pmNmg+GXk27ISF//tUMzVBZIJquCgTmfR6cqalBrliJsoTNN64sPC2tglAgrpN5FTbo+YxS
CzCpRM5KVb2NJii3Q/ewiSHXuVYhu92HTbWjhZiA28WQQlTqk1O3FclM9Okil+UPoEpJfbanjS3R
BmFd+Q3hlogHMaAUdbMnkaA/Z0nokMVT7UZNoNVrCxSh4Ijp3WEpc5GATcBJ16FDRCo+v81YKJ90
5qMHoWVnFOvRafaMcoPc5K4T2Yj4qUBmY/WpH5kIYz2lK3fuBOolcjgVIg2O30jW+IJU+HXnmvNS
nS0PIUAQ+oY7BsumyA/xMEyrxBq7XcEa2uuiCUKWqq6aCQMLlQNzb5hYoTMPPcZo/8WiY76ILMKe
EpnYiDFdESbRAPuKy3wPz+etccNsGZheS+fEa5ZaRvSRa8ztdlZqsmKBxCtjeB6TVtsPA6oukWWf
soadlmTBtDXdFfTiVQ3X11d1gcc1DY443L2DPYXWSjM4WPrKKZeDqderfqyR8U92vtBHutfSbaHr
ab7oaoNYCN2fRYU8Frz8ttbnb47itSsvilEPO/M1AvewdKz5sQrye6OynmGwzdDQ+2NYFOma8lHB
z3GMh/y1sLASotE5G3WwKU0dYwZw09Kh7z60yilz0zcSCCCYlyicY+urF1SAxEpst1GTfxKdQ9Ec
ZZtKPblIxzNNdi4bA3bxsW4eE1Jul5GXaxwP8GA1PSz9XgvwhRfxt3F09IVoxRddETVFqm4mw0wh
7lOJXguZ5IMMxyeTLl2FiUsSWcqqwi6NpyY09o3jvILKpKYUyp1gaARb4dLslr0XXCJl3BtD/hZk
JJ2U9bNhQCkkWeowRMmXipN5gVjzoavuExVJSTrkBPcol7z42hMtBBbsOPVkD0zJxRwUoMnGDiDo
1o5o02nKtkjJkSulLpimLBZQqzeXsZ3c1Q2+7jwOziKZj9Ab6wWMu2VgdTh18ubRHVWLaWGd+jXc
uEWDZ1dSJPR9xSHqmsYzXf/negDinHka2XFw/EP7L3nNXjowsBZmche0qEq6GD5oJh61rn2utOK7
bmsbPY9fXXcgEOsLc+x1i2JffuqCy5VmX8Jso0ZAEZmeIoRaY60rVHMt5xVzBq6RSbOaRDW+V/sr
IlZzEXXpYWx3Qyxo6+bLLszvzDh5ABNAxeYZ1/AumrW3eAZ4reH38xRnjZ/krotpFoZvUT+cDSJh
GtdrF13b73s9u8aV2KZ2esibdovcY1F1S9VEtee+AKRZyqu8W9ARCyrkDQHLcZyI8KvGUlyqoX0Y
5vIsCCbPFONZAMiuiJUKpCVLtaZVxu5wFfvMGfNaBOUxkporGR81q/OrjQR22vQ5QNrBMM8u5SNf
CBwBZCpSBN57rrKIA52ruBgzX2vwWRLf6/c2AZdy+eZNytbwmk2bxqu+A8ZvOfeNOVSbXCgI7/Xv
noqwJnAF3BDvuzXNTwjQ37DBgVGLvwW1ecd/17ApWddX2KVrd0WoX7uK1VFdxyTWaWNMxnqUbOZ6
QnqWd8SPVWQfG4F3IYPpGhGdJhcu64zEcDTsQ7wOsHClTY3/SiThvRoU37FHewB38dWn5mD7lLg+
mZZLogAEayoplHTmaCjXUSx0HwSGT4Uz2qeJMR46Dv9JBMljFOKpfqC5ufPmXFmFrhav9XjayRQJ
p1CNp8ktz7j128OYD0vgOepdiUS3MOF214p6keiW0LHyIzWe2lceBlVH1bXp7TR8IE4oo6+xRBk1
nGrXSPet0oAtvsU3BYcEXcWS2lS2bwKFNmeA6gpfR+Kn1dDvkAfuYjRMh2gOsz1JDUcbhubW9DJo
kLH2UCssdqNKkATINIlgBaSpYaTr6NPIw6nolKsZmEbKjE89lkR7Lh/ogE/rfkwS2Qv0DnllP2lm
/9mxh10RxujZau9T69p0pqsWFX/orhwVo3pqk7kKbVhPtHtP5PZ+JAhsNUZqtTJQ0C7tRJxVKSBs
iFRFJI3weeJ7bMCiZuvMMEm18cKj7on20EeDvqLzQ7BE3ljLNCs+N6Heg0FBWDCU+q4tZ8gw3BLP
40gDRdRxWjZbo8hDkOTQAgohjx7g7kZAirNmEVXajCsDTQGptdtAAWLbTHl6LuK8+ay4a4OoWkJb
vBPaBWAk9RwuHUIRFX0UqwLh2ivk3CqVozY5LnvS8lCp4k0XirUUjvmVbsP3YmzCcxJfI4ezLLwi
mSV5CBnjwrSEtWVcGHzzcz56Bj75NFg5VuSREtSScaR1JGUmhD00eNaAVmu+bpiLwok3TkurInGH
w0A+2CK995o7jsOysvJVa4l096ZJyiAcri+1ZpEv2tkgbhrb5+Ju+/FkmqtGN5+Koee3SY5ixiAK
7egboRl37hBk2yhHXloV7VuAd4H8MXIu24I1jSKsE2bzQ5FmyBOt+RtUu3klBCTZXlUjYjbML2aQ
fy7S9iX37GqRmVhz+/yhEXBd4xyindbNZC3ofH+oFdkQugukPgiTRbsl5skfRhKNTOcL+/ugO8HR
qVXGw6LKVwBSdvpUfckVmNKp8UUdwysJtWXmqb4bTpR7bC1aellF0Lbz0pfZS82Kd9ELgsuIVoJL
03KABKt8xvrsieMgaNMp+s5xKIgbAVU33iY3i3Se2o67pOrMFEbQMrBrTti6T9R11+h0qNPmWWsK
48lp6xmLIeE5givXtgrH10Qmhdp1vSX7/Wsqhby24Kft9LpB3tzViOvIPx362N0blN7oRAwKMUWi
eqnnCpf+WL0OB+dFqTCkxsWIiG8Gt2tXAd4OQiRJGEbGO4Asn4JTaw71nkO2eibKbq23L4YuM906
eED5rH2OQz0/zbZ1Z3hJtPZQ/C4jyEBF/5Qa8xZ9dLFnYM72Yh3i2H5E3NGCIiQloLL1+F4AwLnv
HWunNrUFFxhfblcmsLSt2FilAfKSSDOeylT4bVBAvZz6vdBk1HhSpf6IZe1QWRzoqeerIc1yI7vH
ZYYtxUjxDuVask1oeC17BT5PjmfklCGjCLCkX26eooC8WVJjfZywTEAnPd6lEWLNfvre9VN3xv12
pSU2XAst34dufEawtrd2bhwrdy5btOZ53/RzvUtN2hG2puAZUqqTVePhRXLcbWwTebczc62lmncf
ROOLSh7pWXUV7aBoNryoJqu2hTFy9THClWpkX8EcAIr1hucg9dRFHRoHaw79FP/ArIFbDJizbuzE
7pgv2yy5m4wETFRb/4+7M1mOG8m27b+8OcrQwzF4k2gQfbCnKE5gokSibx3919/lzHvLUsqslN3h
e2lWUUpWKSIYAbj7OWfvtQ+2O5svcxyuI+4TZB7+GNRzx3HYbaFDTRipE7ggYelNz3na15e+Hb90
qGPPBEa6Z6dVEtS66ANGVTx/VT1Mrr23s978YhhhviP9qlvnfuyvmayB5x6iBYsYD6QyVWs/QjdS
FgOihTGrd8lUPOns5PuKIOFjZIh1gdXGzR+jRVNk8IQV3raDZiETwplILSK/aq370jgPifjacTPc
uGYlbuam3kVgDS4UD2RVjDOXbtlx05EDrJWcJGeUsmIcDyK14w2fCoV/bv2YGiy9n3q8wdZLcA44
1qJqPoeo5ky6nIRwUJgUZb924iPdyI7/Lo19t9gse4r/U9sjEg6IQFQWyVooStCgeEGZIgc1WYUi
A5hQr6hCGmrVIMbsyEk4PxWgh+xPCBHDFGacgIlAj0SrSLGKRhNq0aD4RfEnyUgxjUJFNxpcokrT
3CGFD/LR3GK6m/yaEtAOP9BQX32RvjfSlJdWkZNGLKSbxhofLKBKtaIrNYqzFCni0qjYS4aiMBnJ
s6WoTGU43QDVgTo0GP0XjcDtQtPumLe3R2tOH2yzzs+xpSEz0KBbVYr9xNbcXELFgyJAlqogwhlR
O2yYZHDCjcq1d3dKtQAw21PbWM4uUpSpBdzUrLhTxJw3QaZYVKaiUjXmKLYhXytQP4+w4AR6VQvG
aoQity7c9FJwcp0AXWHddrZJ0vkbe24AoSHz1MFiDYqPVcKYt/ykPjrqwWKp9Pr65MXqLAJeiwzO
dBcWLz0Cn21ON9yTimmqmFymonMVKZyuPHvzFLcLo8rRy/hdHQYiAd5Ja7fRKHDxiMP8os3irkNI
Dxz+ITVExUz2Smasczf2VwI7Dn7OkVNVq+0dqzrPKkwtBNzL+g8pggRuhH8x37De/7AHU9trWE2C
OPXgXUHUM7Swvasm3H2o90lCIWAPfW18pfCZtt3czHgBMrhj1tOSLv5DonPX5vMQH5jPTS/EcAUq
0e0eBMY3lw3b7fhEfTB/mpDt2QntBzTW/GEmMHle0rtlGeB3icZ+kT0hBUR8XZo53mtxM+4dSlcE
xbV77BFgZwW2mgKv+5xmLqFfbFeDzvXohs/erBu3nw+AqDg0FZYkgY4c1zHBsTKSFEr6XLlJNT7y
pe/MyzTP8F+bl2K2xJ7/d7Udsf2s0q6c9tImO6S7R1YWHorCn7cwTPvHxDSjPY5AROV88NMULkdf
QYuSqHuwEkKNgeBYRuZtJ5MLoY7cVcNmAXo5htxc1vbtOHmbSofrgB6+3RFQ054+Hwb8fCTuamta
B1fagRbQbbmxmwcNTzVgrmw6VnYUkNDuKOhBAZWSCFTNJSIuFtEx1RP9KYp8e2UsrX72PQ0fK5JM
PFjpdvFMJLCac7Uj86VwLZIWZXZ2ZQPJIrHjsyOz+ty1hCI76ujFIQOsYGxseNV6bWQNnO3Resly
85ZuyswJY9IJ2A6XDaUGNJap3OJBKNZx0t0OKWt2ZH5ttPCAMmhVWgiC664jv0isx+4Il4ICgY7S
ZCfVPhtcok5nd3wsmPE1aYLev3ecbavFHzWH2i4tw1M46PUa4pHHEF2Wt8Xivjgy2vUMSEzdICtv
BEyi2YgZtLTcY3Twj4b1pZ6F9pAO1GCLRuKgKjb6ENYEG8RzPRcbbWoCx+ucbQGdZou9ed5EhOGu
uRzMK16idylB6Y9pjRa567qNYxCcJBXx0orSZ61fplMYG6+jTXlkkb5xmrFL9ihkb1CWMEsr5dl2
Kz5y9ZDhVCR/zYOEhItmI4e+Jr5MlJcc7G3u6DcdYFHOyVkS6A0vUcxGhiaZ1TgHXnbHcj1eRw2p
YJ5eUwW5cAEkFZwSd9zFybSyqSYYuoc7gG8I7TVvwqlMuAEZxdPun9uU1uc89M99QpRmNpxWojxs
z6Bj+Muoqib6iY4UtiA5J+OuCHVnh0gXYlAl9um8TPeyn7j+G8talc1obT2roLC0C6BHpcnhrY4v
9OWPyT0MnfzJS9UgYKx4IgEiMIUdRKhmj42CdlXRPluZ3d7Ppvs6tKXP1zyTBWcb37Bw8wfd6Qlg
aLrHkYWu80W4x8wKiChbu3XJWjM7eMzjelpBQMIe4B/LYYdfNdrOY+btbcw3Sy6nlZZV1bHHUC/q
eTdXIT0BOR+LfLIhNjXzOkytr0tVsd1o0alqjSjIhz5jL3y2iPwFNocNDjy9g87du63tNj1BDVqO
nUpYz5LmrGE0v7Zz+32xzAfSNtmdveUH3bIEZk1kkn1BK5VctH5Rw4nEPNcSp1+mMoLBxNi84B78
PTJbW2Nz6dq3dELIbFsdkXQSgUVNytb98BKHFnQwS24qLfcD0oguUkupodqQRHMTMhYj2nXkZvWx
MSkDkg6yF23oblPjw1yzBd9rTOBWQ85Jf9HJWB+hjcTtOmsj9ivdD3q9Ddgod1PvkbXLuPygCS3Z
xU0C5ggQVm46zQpTDxNLn5S4uC/vssHMgnTWj4sAojunFRDdKUp3tuXcgFPLtm0bk1ORuRs2cGft
LATIt4eFq2SDGaXdwYEIKmTuQdmw9pQa6Jq46Ctcdw2psHYxb2srbk5TDCV1ytQh1KwP5oS424f0
YGT528JEIKZUXcnasVeisqDbdlV39JLsYSjyd1+Gd7JxzLMTNZTXaSw2JmktdKzEadac+F709iby
JcZjquoAq82jaJdsJ5dx3PZpy9c3ePO6K+JvdtcePB/eWekPX+amZ2qcdDBrC23GMUN4KSJ5e6cn
7Q+aFLyXdja2IdoRNhyA4KWyj5LWaDO3f6b2NI8uhyzk99WOwB5I2NYJbeUACyfkzERq8jpyaP8u
dBNCYggObQ3cZWKpXYbJRfc4hgR6TccmlNHFwmTt+IDErbzbGLVFQwUXwFGXw00LmWC/uLbH5Isj
lGUN61Cfdnz44ArH8OR3tXPy84wQrUhTyuwVCaxkGYq62NllQ6Nr9ki5ryfQNzTZV+jUBTUNbWdO
iMnJHOPtNCo6Fy0lLMDLHU9qHwg9D3DZiXObujOOgO5j6GV5dmBh0UaaAlE3xi435LXrimqv54FW
ZLjS0BQTdpclt6ghCkkYj4HZH90/sL9YcPkUIlkPOrzaTpjjbSeW4VgCzrNK2z6rCf4grCmINLPb
x6KG+ahuWhORGFHX2CYw8T5pfO4pIWh4wyAhVv6Oe5463OitvVOFqLkFFWdmJ0eRDBJDuqzIUucM
MjY39AmWx8g0vtCgxYSXUFm1dL5iNCws2CxKtYwfF2aAm0Z4+q5KHWM9SmfaQD0wd37DYCMrE/od
TXsYRGLue9frNiOI1ULDWiu0S4bEb2P2s1gTAq0ArouzDVtTwgLNcVjNVQ7JJM3vrdjoTmaLpx6y
LphlIuFz0q6O+Hlf9SlGn6ZL+pCtRr9Ycp3ZflCioD0tySXynfDqm7u8C+NLq0uBJ0J+0xIDdnPs
b70eoqrwPGDHJuwmH7TR2IeEv1jPHt9+oGn3tUz+W8b3v8IB7d4rBSiX/29Q1tk2Gf7+W8H8V913
S+H39t5Gv0i///h7/y39dv4lLPRPPgNBg2wvg2f8N2MdnRnSb3ZhqD6eEoX/j/Tb+5fJ/0DOBQx1
yyX36c/Sb35A5JFhw4Y0yAj7Ban+T4h1Nfb88ylAR7OEgtzRUWhZyA1/GYsiJGiTxepcTmbk8raH
bGbTt3uvYV8JdcZAwEFlZj//6UO6/eP5/0wsR0Tw6+s6jLBNz0NJagNEcn6ZZdv55EzaIsU6b6Lx
HNYuoO5Ff56auKHNauOEcwJt1p/ztibiBjMtjShypqeUSaLM4+qJFuOGkVOl+yBMuuZr1OIHioq2
OaTNE4gYxZptgD1Ww9GuI1hwyAdlzjkOr/cghXEsipwlwnQ7kOVS23otPkJtgnBeRn559Ie8uAFo
kbvoxXgyf2a0nzftd9Hi3UoR6Z+6oiNds3btdVUJXMgR/rdNROzyTbNMTxllFowK+lkGpcDJNmJg
Gk3z4OZ1tXKN/q0stPep4s5v1Xm55OCc0BZ7FHXsBbM6VdeFvsUxGu0q8zhy7LbV+dtrgLI6yvyD
CpMD+shB3Y9oF7UeBER1hq85zIMoAUUWPy0c8guA3hz5Yfu91O3M4FNWNRMW6gJGSXBGVa3QUzT4
oqvP/RAn55mJwkarzezct+6rQ7GhqapDp/wohoxQldna1TXtZlPVKDYEgBWUb/0JcxW+EyoZoWqa
VFU3lqpzYM4HssYVN3lko3+mpi1GxYLfdUw+zC/YTNx1NBfPfTmCve31524Zz04y6GviT8/UBUwS
45vYwRHFf/qUQZMdF9dEdLe+5AK1s/EV+Ot3pWkbMQ8B/++ffN09deSJ0GB8apqaeVZIOHNj4ssN
rf6RkbEtfK6oRYfabF2LFt0IIx3KBGq5z4dZlXb2oHuraBL0F+1bqcq/Il+oBH0D6ZTvkrrkNx4b
IuhUrznA/+0eJgelvSopbWrLVhWZqSo38e4Oj8jhli1C0vAwOPcdtWmmitRJlaulKlxLVcL21LIz
NW05WealLHsEJiAzNr0qfdFV1XcF1bArQrknyBaciqqXPx80JwRpQBnNwR/PdueeeqdeMxXjXGy5
T9jW3aPBZ3pM3WncY2zc56pEF8jARlabFw1CIAfwML3LaZny99pznnkPHJvaM4nsa0+V/x59gErq
32bVGHDoELC+TNTeNA1S1T7QVSMhpqPg0VnoVYthVM2GQbUdUtWAqOhE1KolYarmRKraFAn9iiim
ceGoFobR/5CqpUGN4geDanPAEPDBINH6cOmBJE50CG0mIpKXImSXRomjWiYxvZOiBGo/oiYKXEVZ
75miAriEvB41TKUbYOy9orJXis/eA2rHofyjBtyOTcI9xqBV4EmAvCLCmR4nUgi939l2KoOGQf3K
kF9iEyJ8A8lspzXqPY8T4VE8tLpRruDrorHzkxSgBZKAuXEe26n5QvV3JexdcNjIAoGUO9KcdwdE
fa9Y9Y6i1rPcyy0XureWuoBpr+j2YRutK7igtxBy+w3FPiHo40SiheLik6bK1Fqx8nW/uCtzhqhd
ndiviRbd1AVkeZZS4LOw9sMpPoGr+95OaEmdImeWRajDPN/Hk+sFaebAZS2QJGaC3lA50UkyTS75
qPlOf+5ZMey3cewgP1AgkIAqXlshqjwJr97lib11azfZalBtWAR3vtHCG5HFl9a27sPIwYBew/Vx
rabZqOBUjnPPKYdni1LzDA7hyWj9cG2k7q3M3IjjlQYttUo4PXFNL/vCPwMnndAEMJ8VDjY1DFSP
GeQf3ikJBjZRBhmRBhhiJyz/tGZrlXdgqOSDhAiESmUhSInNcFH5CP1nVIIBPhQoDRMK33YDtkUZ
aOR+cx05OhZ8irncJ2RCJTBoKouhgpIb2Et0wpfgrr2eAIlcP2hYJeljxUE5Nz9iO34yoqzeYMu/
j6uY6IhonDftgMFZsymPLK2nSEOhvLVsuJJOWCTB7FNKgQzeRZEN8kfFVFBsI4fAziAsYtLy2pbb
eA8DxlMBF5pKuoB9EbnTe8jQnBEDYRj0o1k+ev2sL2C2mSdFaxERZRFa7m2v4jQEJINVVdkssalz
6IvoR3HO/a2Bj5rFD9ZkirF+BN6HHMmLNzFTcAyWL1o5gE82zEdu87vMMkgSxk6xm936oXf1J5nd
ezl0embPtsSw6FVUViR9LKsQSWQSecMqsaZ0m2mJR9esf40ilaZbOnFgWNEr30ZJp6EyaVeG4tAO
7Lu6yhiZCRtxVerITPwIkNl2TU/iEU3xeEnxXiSqc2Oq1JI5zqeDMm7UdUWkCWmkJ6rhLihkbexS
/XWMu2YFALZ+Xfr8VmnQQW00RzoCzTECRrgpFQEzB4XJVQHWR9ExR8XJBNX84StyJjX1DxhXEp43
UE3dXQ9DfDaAbXqKuonk0CNIBPhEF7/MgDmxCuunFj6Sq5idFvDOUFE8G8XzTBXZs1GMz0HRPivm
6nS/m2/g3A7xENOmHck7aRg7zMUrnsy3iYqlIinda7gEUCEkQ85XmmXAEOfuzg/vDEsA0NC6TRSG
TIf8t7oLH4wu0enOkU6yzD45BP20tRUfFUnQRsps2UyuEyCbrFcJpJd1PVln6FT+FvUNcLFzqFNj
M0x5hS+oxXWxydBtkA9QVRv0CwwvRiaH2G2MPIcSRDEi+8jn8IMDPsq/NGl3l6ONJ68iGgMrhOPV
DEcOuBjHRwe//ZgkN8k4r2UOAjUayvQUCZv9GZjHXSrRyAV1CIYNomyo2LJVWu76lsEnYJgvmag0
dhB/XZfZM51A7WokMCJnjgWN2V8zNw2JOM5QNOV9ARNr1lYsvARgGf7GGQrc7+AXVwN3J5f10SJ9
msJaMaPmfWTDQbbr2xRZEaSrfl0KccxaBT8M9WLVODNUI9iNfsKsOrVn5pE9UBv6n6M3A5SZ5XgI
RQmTV8fYJ19rc2CW6DF1MhdjNWb9Q1PG2Llp/KblumZGt2qTcdnO50YA7R0b4sINFgY9Jd+lcJnr
T2g2vNi0WO379aSZlyRyMA6bBveUbX8phfZVr0tc098tqMl3aUl4QSXC+7IaCpayzoLS0h8L+E0r
M5uT1eDOt62BCN2KsgEDlHeKBu81B1m+0lxXR5nCFyIslY4AWdspEXpVzBSV0VwoaVYOEmmFLoXt
qmu3Qrik8limu0Guuxt0DFgxcMaAsfGhcJevtps5G3qCeNoLCto+HQB4gNEiq6d2jSIgvtIjccSD
AeUwYDDOMDi/+ak37D39TshEBHpoT9tqsrfGCP3YJJRR2O8+yIV9goZw23DfypSTosFitqrn8psm
uhctjsNNN8nHZGDURsR4Qjgoci/UoNE2qfsPI2EZHxc3JNSAg6DeVO8R0sYgWg4yZK6FQz9lBGfl
gS3HixmGLF4pHbyCrgNo42Pkj/d6DsAi0bxLbxDp7obQ12MnXmXU/p1X7uqBdgjQd74mzsRzM5Jf
55PBN1msfb2rfZ3nQHSjcQKg/l3rim1Pv3vlu9247cx9JPJ+raHKXzSOyZb8MJbQOSXJFTOec6eZ
9LC0ZL+Ah9i4unwzcSTCGyyrzeRk70mYtyciXwRqNLiP4bgJkX6uJoiLAZ6D7uKGHPuKRT5VPgqF
ptRfE44n6zT0nssql6uJK2Qn3fSx0pePTDlHcrPz7zCJcou73GptHR+MGm6KTbxHIxEFWclCupEx
VcfPhxbX48qbIosWw48QlGUwenBMHEvuHK9BhoRgk8107l5rD8FKEhovIKjFAx361WD49TedUzRm
iTHa2sb4TgoI6UrMom5CTbdWfdaFOxOffpAWLIVJC929S2iecEgNrAFiUVmNYOmq51S4JKQPOnkQ
FY1OyuFNDTwHT5DP6HYZlRgx3XeOpa0QxLUswIZ1NY3sw7TndperNCZQzegZinFYQ2b0L3WEX5cU
9SNQOe79BVY0IzcN432pXebMu9bUuYda/ehPP+c+vfi+jYxgmljeEtQaI5K/ofUYXNd+ex7dQkLN
BBQYxXSaxkgmqyLO/L3Ukx8Ns9tdP+kvdinjWyd5LV2bIUk2f5M9CLvPozzY/Utl9NXOlINHToYe
kwNhNQfbKI1TWP+IHZppXHz1zoOxEbDZObssIjOB8FXtWJmJ2JZldBRm9YCZJTuFfvdIAWicBqtJ
Lhpkn0azsxOzyuyUVNG3wtSSUxXb8urGEE+pQJC+mIW/jxB0nq0RFG03iJtaoLGJCb0yNCBYrED5
BRySPhL91/qcQvDtzRWda72SBNsXxaWV1b2mO+LsDRKGmVm/2YbbX3lt1IS1/pGK8Yk62yZVRyop
ZPqSNHVyJMJsXvmejgYCcWuCYnDb268yNduHot01pfEum8Gh1p31ABv0G+8rZ88OyUzPe/dr5dkt
hLbmS1XF+jV3zeXama1+HYVrbEuuPrS2/XCcCvbfz/bH/7d9MOADn52h/9wHuxIT9VZ13Xv5UyPs
f/7iH40w0/4XDINP/wJ5gwKuwb8bYTAQ2IvJfnZJsgBL/e8+mOv/iw4Z/06rpIv/7/8Bk63M84LB
laf/b5tfn1bwn7pfSGnIFeRFdeyQxq9OF7tzh7z2x26bzCHUd8fZNYCFxw6u5pLAUuv66GDAxYEs
IuCi0QFnBmPYrNP/3A9Tjb6f23C4BQxPeW2wDigwwc9WizTrHB0yJkk1gxk4bcQmU60icGnM/UsK
9eQ1IZahb+MR2f3MvBkJS0e5uzIAJTZD/5BFHCvz5J1c8WVdRGhQsR7EWbuD+FZk5rbp7OfeoCbj
ebWF5Rc0Tf0bq475F18MvwWMAaJxSRX/qw2SSIDZHzrZsjJjpk5fPZSrod2fyCZBgBwu2NMNUuu0
KHmDObOODNwI5mg9uDUfsX91UY738DhBzIhVyrnVHMMvbZweQt97AWWyc4HoDI6KRGa8tYRPZo4c
TtIU+Xz456/E+rtfxrEVHl24juXpv/hJO83I0BgTsD3WkuFnTrlS3Fr2jTbu0lr7mKFHrBwvRr4V
3UWZ/40YTcSh4b2Z1c+Evn/xi/pbVzMQgiPO2L5+mYb5e1WVBK5Y99ivKQ/EmwDCzjBnCytP9eSC
GCqTTJNXd4zoc9bLczeTLGQyiHe0l860stVcdqDq6Ii01f0//8aG8nX9cjfQblbUEsE8GBv0zxch
uUt+hc6WuwF/US5Kqiph3RYs5GVhITSnp0WHw48hSS+0Cwu0VuPLhHhvVVnpgxy037whU131f3lD
ru45Hi4ki9Hkz28o99AGDWnTbXNjuojFeG6tft/1V8i4X+1Q3tCB/aI+2azrXzrMPAX6rVmcTXO+
kXXIsHVeJ7WxHqSrZGVnoOVvQ+X/7l3+xXjMVc996zqeyob+hLT82SaV2LodumbRbXvD++o0JcyU
ydnVaf5OGN6ORhe95elD70uad31xGnh3ylQ+zeM2LerbeHTuhQjkaB8MqPJwOL5Jo23/2HL+Y5Sq
9XdfLtcxnlh6PRAclD/qT2auxTbaJWnibmuV8TnxW4hhaMf93mKdmRG/dYRb2DttaHABtAIgIBnw
meHfTyGK+KqiBnE/khE4pjnkAZ4ZRPScs5EnHcI4PkRLR8Bkvu+5MsKhevZi8d2PzMfJ6S8pwUvj
nLxws2wMP35jwHkR0+/QBeLvllDBlIV0BXW7/uqjx+3u6iNa4C3U/tysCFO03Wf6qslKzS+npdy6
4cdsnJapuI+Eh+qFAw6YS6DoqY5WIMEJEid3nsmc0i+/NlS4pPJQweDKhZ6tuctRq0tC5mjOVcx6
s+kknJJODewUP3JRTXXRCsxIsZnsMYglZyOJDXk9xel14CokFPqmH63jOCJnRmbfI8pxredeZA+Q
eS6pB1yc7seKHuo6aspHUbhcUfGb3tXfCxo2nV4qhjsi1owI9qmRT5IYZEX6Rg81oR7SX4XWnz2j
alcFG8aitGjChSBeYczkaLfpa3SyBLCIh6QsPkzxNbTC7z4dnbU9sjQtqoXmfhVRYiqC+3kAkbBi
154Jh8lWnsSF0ooyIWguexv13+yAn4bsX+91NmOPDFuwRsyjfr4+064yGp10qe3ce8+DKz7m2gg6
hwrQ0Z/VoExJMGhUjf7e7kkAKBHirvPklHVRtZWQfFaFV5M5rWO8c2O6ENVtV9Plx1QolBfZs6aH
KVOBZA6hVb5VnGr0Kas46XeJ5Ds1EMCP6Hlap/6R5d07oT43CDAJ/YsI8IaJdVspmbGoz3oZfoTt
wViaDyhud35mfXUc2qwsRHALf4z48SMbv4idmAHbJN1L9UGStUzxMb11fnM/xv29V49vSDrR8+MB
c4htNQ13TaA5J2couzgDdkXiXPqDbb8NfNd57T53cXY3pugnwJY3FIjVt89vFX8aKsxrRX4BR6cj
Q++XyBJBXMuDLWsktvp3dQKwMqCBv9kxzL9ZoJlquobBNI/f5ZcdIxldB9a42/LkhCz36abMLUKZ
gROYgPpgOyL57I3AHLuLLGWQxRl7ev+7vPO/Wh5ZgX0YWYBxYGHxh5+vHS/zWj1xsNF44bJuSi3j
5G6a29gJD2Hd5PSyl4cFu4PThhsv1c7RvGiY/IBhs6qTBQiZYBVDpQstb15h8MhXKRHTK8Z9p88f
IShb4HCUT61TBZ1uvXk1kbtUDL+hcvzVO2qwOvsW/7BUQ236ZRpbNQnE2phfZEpQmC8ZkMiCNRpE
5OBvRdIjDLYedH3aRmh4Q7f+jXf1r0soUyudvqbJqYe14ZeXz/u+6IbWYApFGCmBVyfLNG5zf9jX
Mrv0Wn37z5ePerqfb3n1cuTZCDoYBufGn7+2PsN+7soJDH89nDJ5H+VvtWYFKEuvhHZTo8U//vkF
/+7z/ekVf1lkxFg3Hvlq1VZrict1+rtMW76pX1TdvGQHtOuUcLzV7GB+KJuHZNR+Z0P+m2uVX9oA
MGNTCPl82j//0jGTb1fzeQvtMj2I3nyWTrZFR+ahkoNT0Pof4US7Y+jN27InX9Nz09PcNvrKdceb
wh1Alro3rm/dIaPe+lF15Vein9Yg/e6WO9uccPQuZyOaJQqj8Vw44R/0vv94kvjbb432Hp5grNTi
s6b600HC9/KkCbuROEp4NX4+fUz6wWzkZlLuHw0zRxr+hqpB9aA+lb9cKpZP6rygQMTa/POnBiiS
QfLIRMJJaZQ1aPsYPkYEzU0EeRPbtRA1u+tm1zkWaQKKcZzufdxOay1zDFZq/9FjQLYDS2weM8C2
1E4MLgzPwAO96EHFsANRZnlA1t08utn8ZnQPbB3m0Uu/+rLwTvbQid2CZ2NVj212CFP31RhrL7DG
aTw6KCZ0Ns1Os/s9ohp3O2i5CIZiSkn1NMVR2gmixMxKcVXX1hXtO23HVFyH6SPGhRlIHbeOTlMy
qvSZ0EI6Qs4k9fuGkbaY7lwGjEe/w2cTYyDa+fIgCpi0ien2geOFxa7EsUfjrIqC1pnYMiSJZ7lj
qzG/Ux3wW1f0PEV30uW4ydomxRMGSL2eW/vEbjUjXCRwt3LtV4Se2Q25unozZffZ4vqXKp2PSPou
DFIIPSGi5Txl6MQ8Uq3XRZU9473S9wxJmWyUbrWaZbUPw8rZm3Nxz0i0hQjKsywLYD0zAn/e1tbe
WKT+x88JqMtgLkERXbzbhotnYMyttRfTldZOEFSOda+JNrhUUyzKZNKz4QZ1nMab0kDDGS4V+DoX
JXg2n5p+eYTOpF3qXF9Vhdi4rc5GHKGwLSzg5bMVsX2jfPM7pZ1HXlw2L4yh3v0mdQ9Apo6QG7Rr
pbsz4Og6sJh5RHb+2JExvMsHPEyGwDxCg7Y4pPIFDhGToSSfHjG/MLt/TRfiUqOZlVP3kLfhETIu
44ToO0+IWAjj7g6Fr7Ankie9uCXVhsRpVf0VU3d14uTdcSDMYtOJd8yY1ERiZ0R5g2eLjJ+q6UjA
M+HXF7qZn61cf/qU6PqyIR7E7bZEXFEeI6TcLzHnRmq8tUm74d6EPTQmQ3zyJwQv4HQFWsHNYGnp
gSWHgEnk31ujvJecWO6cLEXDoXeHUdRPKEVNCi08SoOVMumRHLLQpqbQeCsPnUeTXUeG+ZelJGTa
3jUT8Qpy8af9PBenfMQuM/dEIBM4bkK2csp9UxkTsUQctzWcIJ6RvRdM9TYp6Qt75rgHchiNTTTV
1mpsdes6FZjPeo7aa7LFSxDGJZORXA9BKsxkig1Y+1OBBiSZ/bOfmFjku2ba5TU6VMfJSWD189sh
jo2TNTOXY75Y7IiD4bxlIkg2cr7knLxLFk4x7rK42Boeq69r1PpNZqfM+xpeNER5iOS2CY+frosy
7NYmRv4qj61rR203SDlvbM1sjz1Ow+09d719FlGmrxH+z5t+qr7ljsDkZmnTvZiXc1EsQyAJP9qR
A7wAJCyfS5J5r4U3f3P7sLjVGvkoOKFuCd/hPEKqO8b7M7WB5G6ipzmmO9nxZLaO94GwESLcgO1j
5JwQExv9pfGwAIZGtTfSetx6c/aC168+kcuVbAlsrTAToBEGvykDny/uZOZEZhPmWe1jlyvTLq3w
6pmsdamQ94uTLTszail0wmpcD7O+txBAXmaEPutO8lIufCjXNedtUVVv0VA3J9wnzkZPSmed9BkS
2OjQ5rZ//2G1RosKvgivMDbT06QEMBi8LuCbkCjpUYLyeJh2dsuoiHx2/2SjlQ39hWBd/WGKtGJV
ClfbgUZg3ux7T9C717HBDN9ImmtLsGKJEvYuw0ZJBA5JKRmnzb64b1iH7oiwwKSrebetD/TCxa5N
nxjfLwAfkkir8gK1/TnvSjOocL1sSSH29ngIz+UiyJYXnXMJcZiFcwq5ILf8+26ct9Yo2lO2RB9p
VKGYto2vkxxLdNZ5fnVrgWh9KXSsAO+Tnk7XNnH8m9wFKT8uanZNdC8+seypNOJ95+Uj1Uzbrdwx
Xk5zMrkb6WcoExC4BlGk9ZvI1VnaJSm0xdhsR99rMD0387GaYDprXnjtCARZERhrB6ZGgl6WD4dW
eN9zSKQBESXD2XOn67RaquFHWZt+kHh6uCNqGhudI4h0LlOI8fps7AnXIZzBbr4AGEH2YfvlJmq9
8OAXJeN9G1AGg8zLgPpqQ644zXz6VtS3Ysmz+0UMt2DLNFP0N75djjeoFu4iWTym2KKYzJTu2nSi
gQVCmdvabG8u9Cxt2W6GxBFXvzUtRMM02mKyobciNNfxaziZ2PmTQNjivwg7r+W2lSiLfhGqkMMr
cxaVJb+gZMlGDg2gkb5+FuCp8bXssetW4YogZZEg0Og+Z++1YR7q5N4ZCQaPAseL4RpbEY0KI236
XlpyRW7WbRhQfxiTFq2fchdlL6IXB99NCNBDwzdmzqYpAqwB5nPX1Y/6QOZ45stzQqKu0734oq4O
eNfCoEOvF4xL4BtR3RF1YhJzTGYtylzt2o1hfOwSAj/tRn5LElLFUoYHlj5T6dK283VIlAGl4wzv
7xDgXNBxABkkXnMEDQVS5pTnzfddQnPMn6N6GG6R9WBYvEUkWG2AOmD8kWJVVsbBCEzrkIdeyfQK
S2fRENVZcwwNj1BWjangSqr2ZsTvvk9BxaEJt5msBwS6ldLeBrUSnLKk27qykGcljzqw5DaLWWgv
oZEhLul0DJ30fg50zMtlZ7xZLYzpsahymneGcRVcIp6ZFQ89jm/XQ4qdftUbE/y6UB4J1OVAVUN3
rDR5wt8gNn2JkButjE5QdjNOvjlt1Xck/g6yMA7qtBE98AMfIsNKdF/Ry/arSHrpQi2MfQllHm1V
22zw4T9zmUEit6dxEiHp2kQCpDapjmSZMGvC7FaUDEjfZcbrMqPjqi/xzJW3NIoUUIb2uE2L3RBn
PnG2prtAf35vjl6yStCQbAh2uPdGLVl4Xk10MF2wBRHiKyR4CFgybVyodvQ1JJGl6SZlApWd2oiV
s9XHUEwCf61EhA17pEqBJb1Tak8/8HnCaZlYVIg0CC4JN0HVQNPgO6AqBIwV6Amh9VGzt7gUNqpe
3mAwsneuIdollbSy9vJlUpPTx2LpXSd0bTN1esuGsUQvyRHz1AoTlI22m9fQh0WiH+C/hm7YnnPz
bKCKXCU1fe7UChBZFtaTaw18+IAetVIN0NGs9qEfet5YVlyaNuh2hhMtmcfgXiCXwlLMGu3bpNWk
rWtzQ7uxZfTaFTQ7y7w74s9oOPZDtMZR+eaO5ZsJL2cRULcKk/TDb8fLmEcqjrmVjsPlSLNnkahx
sDUtjkilOvvBUHzgd408q8G3mqV02PZyMyhg2oL8WQ6IA5yswI0h2n4hzTbaZUOwqiPFX+EbI0Ad
q6rplf0mMxH2m4b6zRirp9anDDm49qG39G+Y8bNr2g3Wat4ojVIuMEiTUzKS6N0bIUkgyY3Rq+Pa
D8avVZVEF3ewbqqBJXbp7EcMxSuH1D5Kte0pGmkpS1Mhpifo6o1pEIccVW9a019EMTQLa6i/tf4U
Zm8037vcMdDVtB16flQkFGHRPCbdXT+Su4F3YGt1Ov3RGErQiPENt4z1pSfNnaA6G/HHpICpn/uA
vFCl0N+Mygb0qno7H43p2qqLCeP0LHvEyzma/9Asq42pqdewUQdoocXC4l94YAG0rFSmhKXvbqym
1+AJqFggoozyZNdeyvC1y1VOQ598lQLCCZ0MZ6+QJICkzX0iU1hZika6JNuNhL8p7keQjc6lJyYo
rettxzTxiJxAeUA6uEAI7eHdat/xffsstpj3Uh51QPz7qaZN3qwHr6ViiqkCv3TV1PeMt85tHJbr
DiRLyf22t5pg1aopLtAyrbDhROAgmmbD76qbLjCbta6QyV0l16YZnzhDBiQgjrekEgUjP3D9G0m8
1KaTqHnpqo1b4gWbvV8oMJUsMsOEiniVleNzEBAg0ZCK7pPiuRA9tVE1H2u6+jWMQAHgrmpcivbM
zNd1TNut0/Vi39mMO51cQY0qOReJwiOoS9vXjJChhN+Y4Dhp/WQ7ZOqbaZrvnVlsrcEhKF2pHgJ1
ULfY576oGmW7viH2zg+hhQg1IGJUeNs6D++GnNtHkZC5UZL8gVO5Jkym/6I7pbsRVfodrAyQCOSl
LYutZZd1qD1i3ONcDwhagmjdOHLbe3q4cBs+k4a8iDzyIUNggDDYggm3crKq5ZKPPqb4vGVqOdoq
ZaSOUaovmY47K70lSofJ92um9Pq6Drj5S8gMRSjWhgJBQvqhvsPJnxyYPp2ZMMJoMhOslFw9q4qV
B84og/SE9j3oTf1YBEwhRkvT4BH4+l7PT6I0D5ba+xeiyReNWyWXALJU2hZbhxrUIc/yg4ILYUE0
tr00KsLcpl48ljWGAk/KZas3xrIuwPiFHZkaJrEMoUfi2MxV0RKcA3YmdnWhXuqxQgVsconhqLCW
hl2kSzfmDU8rd+pNR4XK29XBVi3to6k/cC/wV5ZltUS+J+ROIJ+bnYSpvZtl0qiAvmiN1HaVTgR5
q8f+CmrGN0LCuG7DgBwLnWEgHp7hG8Qk1MWbvpJEHEdTNCdVWU3g0u9ei9q/hFS6VjLUxIXM3ij7
qvq1sjdkna1au05wz+rqEgjLdUT9tI4KWBhVoZ8IryeWUy/eE2Yebp2X+wbj48KVXkQELArHTCHA
Rvp9iQp5J2P/Tuqtu6LTTtxa+FLIqr/UJjQh2gLXtMyfFYrYuVmGj6TOfyuE/wEw3GCS616oOXsH
riSE7lV2gyTCWRAJ3ODE7V/B5LOerhmWmwajdJivs6Zs9lmXbFITAklNOWCn1nJh6qPc6iiaoUul
Lk6pYW/FQXR2pg0O6MdRjb401tC+phSopBpsK4tCR0Iim9WRcCHT1MOamYdLq6Za4HYuGrbasO9U
N1kapZ6eMTljpIv0l9AJ3twwys7cnEDm5M1zCg/sHJUDBBkKPn65ZyIeLHJN7W7FI/CQbm0J73Uo
6ve88m+hGanwY6wlQ0ZAYouWgSxxrXWv9te4E+S115W2bnKnOzWUMFJNVsdC6zhYNUUKLQ6vgSpw
qo4YZ8JBu28JfLrWelNsR1dwK69y5VqFdbw2Qrpmvhvs3S71d5T6lE1DaSqom+HiNBylsaKJj7sF
l4jPrZs4zFVACsE2ENZ4GpWOo46A6uAm7aWfVuXEdVhIG210bTClz5He7zIQbceUkJa1YsJsq3FO
1ErEkp31czMkX3M7V69O7sC4uTZjCxyZyTfIg4FZVCUe0UkTrBf6t/YUoBfVUbZQaeFt6swnoWCf
Tl6WqsFI2KrKxvNlSscoPdmGK3ZoKsnIkhh4p+Vx4iD3FSaVBa33xXRHuChdDvLLTzZq5DNnDtw9
K3LzAnwCXFisqhv6gdysSI1ietdXV6JfzHUTYjSwJs81bAd3CWwxZF2mxTT3qO+RMe7c2AMj+ahE
JM1hziQonIA/Vb8Sh85kyFXjbbP26WOlyAjFAJaNmxdrmY65p5MMO6F1j1VqqBsn9uINkscXKVNi
7KKx3QHbOo5pkB0SZdtGYOYJJ+zWgdXDf++Ms9GXmCd7x151joea2QK2ExNU24zBZuTtLW2pKktj
1BFhKK61Sn5UHe+cDkhOkXIQpMGk1tKTd8+kJKMMLJSzMvVWgUrZpA3EV4Tf+0CX1mNYuA4SN4t8
luyuqApvApc025Gqypo6gbvtWeC40E4Cj1wzK9HVS2uhnkDzrazMrk2POctyJqBau0Zb6h6ZtiDe
zM1DXvo14Uq9JDtORQfoehwoZph4OJ+NkblwqvTUfCKy4cjf89FG2pAuAOE8Zcuuzbud25rZWo+z
+9Ejb6YsIW93dV1uIryGhHWlKKTBbMg0WWaN5uwd3T9XyNuPYXk/oRIB9sX7cvhqhO6wKwKSfjgJ
j6BK6MXpXgpdi16oJ7JVzHrnoRXJRxdCUIJxot25OWfriKl21ImK1YaREUgf3pyWUhLKsJuwoyjZ
tc8u1MqTiuh8RU8K/hXrhFWZWD4JS2QBWdENN/CEcnLzrfPTGy+tsHIZTFjDkXae1b02U0S85+OZ
zTvagxbysG2t4iRLdREcFbPLCHiW+TKt+gEdc48EgDimla5Xt3wGPCEwSxKCr3ZCzamuDe0iC1L3
ENYwWki3O3s9I08rSDjta3Pr55NDRAtvRkQfG8dC0ujba+Hl9pH8WrgGqoLjRSNlcur1hn3zFSxd
SumgVFHLf+viax0J52zAJ5mYOM0pINu1cMerypjR5QOBuTkQpaHKt0GL8kYdJRO3MkeSGIXpEuk6
3msVrkExuVgwdO8dTk+k53q6C/jK4VO79qrF7gzEGQmfRsxmMKlYMTeeQD1DVIxbCfgCOb0nivhs
WtZjUxBhShKSLBCJC0fd12FPD5Yb31Lvq/IwbzSj2YxjCdSIJOdV0MBZ8iVLNUcjKtxUDA+pbV9g
PpP3VhJwVWfts8T4BTGF+ydSs/IQKSXX1Pwj1dHyEE9D1s+H808Zgc6TjYSX/+dxMe9Fcl5Sc+i+
/XioQ6M4QFYEkAEM/YFkcSA83DTC6VEm8heuRRgO06M4ZXmjqIV5cEUZ4PsjzN2uA8qT07Mlp9qG
+12/To2hvUt9ASxnSipFJWWUAutx3/hcgliBx6DYyKYFXOaGF60einOjiW1hJOPeLZLmMJLfPhVK
cuNBcxX1uQ9rupU4O54kqCY9qB/sIAGHpgk4WvApllbU3JJ56Jzb2IGLhskrjIhlZuFvLNU2Qinh
FjRMiHLjZg7suYr2LlGMa7IA4pXfBy7q/TZ6qexjmhMyDU6221oupjJtQL3FYv7GIyvvGqdqAIkw
/FLK5r1K67PlxN05R3N9l1bOE8YppoAT2kBhNWehOa6FFCeDTDKarOHtvJGDqt+k/jcqxcPad3AJ
aEiitq1KK3nwNT65ARnxYEfuRci2vXQlCaNRarWsEyOgVY2nPOuK/dXzr5T89ce8c7SHvrgodvEk
g4EVZ6y29/mIO8aWuMXKsNiyBFZv/XBIDhUWMnz7PQWermv2Y152VC1MG9Z+Fu9y3aYI7WpHLsvs
8tyUOjrjTLmEFJG3XRmYZw0mxaaeMgx7Bc27CHL9XBTDeaAKsdeM0RoWDp208/xE7VOPNjoPPiEv
+7lxol4/zy9T+gjrkdd0hDOy7+dL5p/mfX6LdiUdpLb++ez8BAAjrDSYzXagS3roCL/8A/NDraLe
U5ra9sc/N72x//xqk5nGuk9r7z9//Oebn1+YUzDm+xirzfwvMHXq6feIWxlgS0AjEmCkKyN+nGE/
8+MyS4AvzT/6BgQgM5QUM/yh+/Hy+YXzE70aheuyIeB2jJdIjdHxtG1FLWdq7QcqyNllq7rf0eZl
NOWs/q7JFEJP5UjmjgLgwMvum4GS9cKwVww37gmgK2ui0mrF+cePmYmOeqSLtbbpqaXbmNy01uq+
+Ezrzj83bdnl56zz/J1l1mdXUquk8ArqKiwHf8X4DzCkwToHdQA2omFZ7h6L7X2BLe+ik4+e1wl+
XKJMBzwEKM5ZoDZ6+EjT+VuJ+PECce49NRAW+VER31ZkGa+1oRY3nW4bG7VvtXMS5u62ojZ7slpi
a0XhqAe0yfKg6rLcJ02ExSevwp2pcH7HiPo2sovNZU7pAKmD8G9LqoUIrayzN9Hj7FwzbmIb1y4V
hcNQKd+bjJj4atqMbZuuHWxJq3mfTU/iJuJUvsnMkFZUUjwzsoN4cqh8KDx78VltXuaHYa/c2W6v
reKOm5keDzU+57y+mP/3Uxe+dw21cTMjVnMygUZpTYuurtXwYlfyBSHlsAsNU0xOH6BUgDKGyPMf
phJYrFPP6VN/oZSBswk77NJuJ50rl+0lHUu5D0qcXXCDg1Pt+vdRUhxYE3i38wZSRrwadI30wf/b
V9fm9y4kOzee3A2DjL+4ZpYfBXRViK13idV5d3if9iqN1XVkU81EaT7czJtRwTJX2aG2tYuKmV/m
T4grrbiZN8Jj5mEBGYH2cB/5Zf1q6m28tIIgPSuNyB6Y/x7m/X3gjBtqf8M2c9Pm1cTTZyN9ekyj
1j6KtgC5N6Trbii8dwWAdjTxJdo42xRxs5FDlGGa1LaBo2VHAR5om+GiD90u/IgIiFy4g+c/JjqZ
wBXVs4VGAicnJjISBTva2S/JHCmCEwjPEkpL+aaBULx3rfZxDNVyZ8RMFtMOsUnoO1SzzSHON+hc
mmNM1jA2MSV6TYN+2Ay+0hznjZIb65qV8aNXpine4LG4zUJjigYBtUGv1b6q0QjMecQYI1j+D3nw
3hggwYKieJEVXTaFVu5B+qkLxt4GW9jrwbuTeee+VLQnN2VChmIi3ANQKe5J7Qx//BtuNj4SnZg+
9nTutonWJTvROvpD45Qv8x9Bfg6fRbjHOFQBhXYOUdy1qzBBnX7EwBRuMi/bp2Uvl7WTGUscZdrG
TNv8tlbSAloTRBe3Km5MMx03jm3VdwJpzp3mqxs1CKObeRelwvKoyu5jfqRIknb1uFVZ1E9C57rD
sExN8SHBiLXWYifdVPHYcv9OGyYiabDkblaw+HEsfGOvWVsB229z68YtVNiNgXbvV/3biCoTlHZg
XdF9kEAfQN9RI7N4I0D4Qsc0fKxUSdOoaINFr+cq1UEteQNJC94zzV5L08BjCgl1q0CceIk0GkF1
/EqXs0XlC+Cx073oTq9tscOA3O0ifDq7SnOYK7pgv3yyjt+LGpf84HzIIVFOLk6cRlMmwoAGxczC
Qmk58p5l/cAE0sk3onXvKMkgoFELeSjcHgfw9LAUurj37XRj6Sbz/RTXfZL698QY2yj30onPaXr3
vq+yEu6ZqqE7+wobBXzfSOJ87AJ9bWsDcZDx0ZT445VSNVY+h/ZSlVNYaxMcpeF5j9O3bEhz0SSO
eJF9+5FGAVXJoH0UHmuFMbNol8BdHwpI5wrs+atw4cZQVF/RsZEHD4QMMBu/+Wj9t7oBQxq1Go2Z
tDj7mcVm+skraYU6ifYochPRw6/7f742Kp8DPVMXRib0LRAbxHptjbnbxsa0pb5S3s6bVGFiRIzD
CEJzeo3XU52tByPCXzw9bhxnWKnT7OjHY1DHAUNhmNBM5N/oFAPvfEdKRh270TZ3RbqMRUwlY9ok
HbOroj/NDwrCAfwFtB+QVLBqdvPOOjU7BlVmrYGXgjWXsr/O++ZnXcoJSEyu824dABPlkgijqwWJ
cuGwfl3ljlUvM43i1wrzXnj6uUHxEJ4AsYXcG4S+M4YXsI/OHdIo505kqA/aikLj/HDeKFiIo9wL
budHMbW8baqMMGunX+jdzL1jPX0yVfqs8y7GjXrvi8pczE/O+yodVUdhDsf5ESlAEE2H8CPsVO1Y
NfH3INOcezm4D5HU1PP8CIeevoZvZKznh2UWj2fqNY/zo3lT+PGp1Z3oJqXSc4+XHsCUIVRKq/xj
cZLlJMX33+cn511GRu04K9Sr5xbOvdrRnoGzMG7nJz1UMQfBhBkFNf8amBFwV6wLpmYmNcaQ3NVc
T71zN9Iow6bGj8xmxLkwcZ223nneownqPEMZNQgFAgANdENOP36aHhaTJpZo12o970NyS4HBIJEh
rBtSIGPjvrNLa5/l6CyEkptLU/e+2lpWHhPSKqRqtaBRkYTLqrrtRiymE82LFFwnOEJ/p7rbGfZm
magtnQAqqI+ioNjsRxblAaNIFhZp8mhnKN2NSbqojBySIayXq16hNRoEHlN47NlRjiI7NtjktgSz
n53S84/zRgPrUVWpuDqK6p/oeVK5MPel4fpvjXmfReGjOzgETAUwudR5hl16CsMWNhl973nhOmiG
6Ei/lpanBqa0NOKl1iotR5SSgd5r3gaBDysiLICbTAslheeBqPmQ5l5TE2KPZlHsowAmuHRZ1GoZ
nfqIT6MpdX61gnKFygpP56ieCsOgOVWFbbXVIhdGpKGn5HzjWhh68xQbPlRtUw3WqRlRuMcgdU6n
ffMTGJepLhLLCzM3W4QtYctBkam3nfDUW0qrV2HEGoRY0e4CuOZdDekU4/42Fai+U0gWzIZJ1wJq
Ym3U2PKviIH8q0+axbrQkAvlunwJ1Kx4z/IcSnvSf4FuSgfPdyYPL28b8CY3h6mb7bdWSOwGG7rM
7r4mKxw3NYHBwZ1vJsalk0hnFp0y1MdRuqegtLSbkMD03SA7SiApNLhIjtVWD2vvtWGOLbJpkaon
OAQgwKzn/ZAi76qqD+47IyzO8FJzGHOe+zpJTRZKY7qXZCyTW9WQ3+b9lkjTla8IcRR5YpGsEZub
gsr5ed7g1YT8q3PkIllrydHtEDpQwJyfbBLjf182P9SwmcE0qigj/N/vo9JBYRILuBIl8dKLsiXl
5ihMxvYgO/tqBSjsx2vGFl2ShafqP3/9x/N5P4htA3Lsf1/56c829Y1im8m5IDazSZl414ofnGLi
Mk7htJl/mvfNm3m05HsvV76DufX/ffH/+7ttFKxU24JrpgttUaDO2pka50XsV4ehyR7CrAxPI4bq
23kToOzXQqsAv1FYtwXi3wsez8383LxLb3IN3ljx/efvdOr4kIw16SUSvy9W83+oyv+oQmawsQgi
BlE54bL+61QxHOmgSqMEV5njruiTR0dN38qcJLq82tR0Fv8uCv6jnvXnn9M/qZD7QJMefTJgF2kH
hr1bFVXP4Mt1KSZeycLMsn/JvH+XzaMBdii6OhbOShrhv35CLEF+lHdpua5y86mzh3MXHjLPOeoD
LZSp7jA66jq1re++pby1Edawxn74+6f+sxTa46zXzMlM+Vnrjekq7RvVK9Zhbz4Giv80emSK0w9y
lHvAt6izzrpo4iWxQavEGO7+/uf/KIMmw8FVLcPVLcv8pMT2EWbJsY3KdSHHNwI/n2ryLHCXiS9W
Q5RaknwYhn5oJuJRUDZ3rmKdbFvZdQLkCSTlvsFlr7MkHLr+BJFmE1nwYDUjWuClWPlx/kUN+4vR
y2Nc5V+TVtH+4Vf54/FzMDoiguZ/uIt+/Q7pgQgUh0jJMvTxpqI8k9i+7GPvqLn1Mey/KFW/9wz9
FlTiignfv47flKH3WRDtYgnB7ICnhaP4658P0priycAplPXWNyXKKLa43roNH40O9mI0FM/lKN7S
fAfr9t6mbLgAMtGux9baGE39lAnvgMJyN3hauOisdtWMzVcjMy95GN9TV1rlsf/l71/5H8y2+Fux
Nag6+m3kD5/MIpnZWVHUSbGOCxVTlmwepdtsU5ryGdPGyKre6jp+ttKDDzaoD77RYOj/MbT8wWfL
e0D96uqmxln/2bCSAJ7MczsS66EXL4giz5rZ7IxO+XDo4y/b4DWgfALSBTlmhD7BN5hMRHSGJaX6
ZaoEL0Vt7cE5XcdBeyywxsWwNjM9jBa1BZRJ9cd3HbcxuxpwlWKnM0NHp8XC9x8H83drJB9kym7V
8Wlgh/40hOh1lcQ5BWQmGtkWakdveKRs+O+Z41+NBOIYdZuIjrPw1ZNWNJu///l5UPx0+hmOziHU
1Sn11Pr0XfpZGdRe24p1Knxgo6181b0nrT4KNwc6gW1ikZbgLK06u5G2vLaTSRcd4QaR6S7ht2T9
4YnxJU/tJwJt7E1P4rzaeuW/DpP++2XC+yTuxGEWYXmTkfy/95I6GPWIiZmgnaMczQB7ZVrKVyN3
HwJnn2vtrna95WRlJXUlM1GB1ZX4VxTp7wmGMEYcc4I8YvIyLfXTHSatg9wbQk66pswm8QmQIbCK
XzLWLJ3rrFiKHc00kat+iPbtOu7SB1M6XJYFEg5NrW7VjiYhw0nPl/6PA2T/wVhh4H43mQRgdea2
9OsBCggda6w84CspTRRD8RVK/nugGxs01ETl1C2QerHryWdqoDyNVrQcki5eh4nAKwParLOQkXgN
fSLX/xgbhMGeD34bmSuK3TC4MffuGN7XMrSWjgcPRUUwj2NPX5q59jh46bpCqOkT/+Fhazfnv6kU
Hj0S7QDB6tmD1V4J9WLZ8HiEIGEI4NoDWL8dgoZNwmwafAoJttFk2+mmBnVNebF8VQynWri5dslr
+yFKzYe2Lnfj6OwhLxJnO8rL5PHMEfLancqtRuxc0d46suhRSOfQTsJ/eFj+dL/gToee0UJzD0Ht
06xGi1S7rl3ORBB0N63T3U/3jChpqwWSlTRbmc54A03ruTPKjxYj/98v2Nne+/mCdfnDhs5F4GHx
/vV7psAt2lDaAvYgYksh6kPC/MLW7ZOWtvhE8Llbjv6S99k1SbkEpGu/qnn53Ve2buBjp8yZw2bW
XZ9lz7q0H1Lo0DE9HZj0Ad1V/94R8TYwzLVlUvdMlmOWbXFxbh1pHrAkXzwfEYRV4vMXsKyWXf8+
kDQ45Wdh+CS9QbP23DsGJCHsDJbMxa4h1jFkm3Id9VwNfz8e1h8GBtCutm5y+6bgbX/6OlDNd5HX
I7Sn1A1mvOOETJMVHt0HUOH0C6ZEvia3gmVGBBDiuvxSZ5KYMJ07lxZ++PK1aXx0uzTdc2h5ZLV3
JIC2+PM9zh7TBPKEOZ5SebIgRPGkVt5a0ShwsTaSdn0HFemAlfEAUm4N9+EpqNzTmE8OhMy49avn
FPQ0evDCZnXSwSYalXXnJPlGQsBDpL7wwqfIC+VqKvQunaR8wLA4LIRN47h18nPlRocq8f7h/NL+
MFjgC8Sjy5EzbFxsv55EELxyzYs1GqUaIWZ02JpRefEc75nUtEJad5MkwuuOaovRI/5gpbu1rpEn
HpC2JP+Yf81B8J9OaFPjK9QgAzAJ+jwBSmuNgn2olOu26FZMEae2OxIShYCvIQgz4DD6Y1y438IQ
JaMsHynuwosnewvsBMmH4YBKeCi/yN5+pXNA2YsASFhcqLmooma2BDxXhfpCbcXFaombq51vIlEp
xHn52bWmK6R7Mi3dx2xG9olubiFSBf84S+er8rcPSc2T6xBWv/rZ0w6zOq7a1ijXjo1JxrhItd10
ZnejqymiFLe99fps7YrqZpqS1C6YrpwZC7K/fxztP6yRzCmcnlvFRPf4fLVoKc2NsHSrdcO8fWNH
KEKMAV6aqqF47p2OXnZNK9aKnH9MNKw/nXKuyirFcZERaJ8REBX1D7er03rtZRnRsJYvVyn6ceLr
iw36cMbyyr2zsJYtisF4C7FNO84li6LvdUFI12j6EbccZw2z9LvEhocxp1iJnukwHfqzqUSLHinE
Mu7MZkmUFCcrqaQ6ZCgqLoicqLrUw4dRweLT9qDqP4j/oXJNCnPTGNsG7YGvPpD2R/Rl3/crw8P4
Rc/kxjAosRUxMjCXuMuyah40/8lwXjotvjAQr+PWOVQ5JYGcTKGFjl+utRWWQso/vjd9GtY/n0Cu
arI+4Osj6OHTPM2w4dLLvK4JRFFxHxSPXoK4fvBvC9FeFPndCjQD4ynJG5ASdunoMbzEj4VDXFlp
n1nGtB49wZLGuKtt8H1eZQkXQqQollOwkmkY2Ku/j8y/DTLcnjTToe9k0/Xgv+kj/ddfmgs/0gZm
BHJoX5ixvLbPwp68DxELOSIjgYpuUHRtMNHTdf5uBlQSoytRZ+/eZOj5+7v5bcEwvRu8yayzpnPQ
cz8ZT30sqW0vHGDx/ljBkwyY8RRnvSuPTawBtBT9cQytt9EySKRFutpraBIGeMELxKToVipK54l5
r1X1ubFVsYAttJeO2FpKs/fCAp35gAhHJKcWU1TPUG/LKZoEPfPfP8hvcR/zByGOwWLtYxvGZ76C
TySkmXgc1tbATEXP8Bip5UNqVcyrdHmsG3FfGclNkhp7I1JuuqrajoBqKi18FUhYfWAegjUF3YPv
JXc2NWXJGTU52H3rg3U20hTTJuhYtyDdWc7eTJItB/RkCPPbaCOETnHMljXnGTE92BwWY1vhx+gJ
R/A2ak2pcjCz/ajjbzYwEv/9w/82js4f3lJN7l2Oqf627BtCpR+y3m+mHEvamlXMfN/Z2Vlxnd+1
hAUp6dK5PYFKBjyyyD/HoG+80L39xzuZygL/vSDnd8JSROd9OA7cgl/P7qbqGpa3RbMeYEtm1Tfm
pHeUyt/wFsTc6/1dYGvvcXCoWDEsCLzJfclRLZHEo274+3v547nNfdzQDfANHsfm1/eCAlQyNnJK
GHn7CqZ6hf1xo+n92emIxEJnVcGtU63AW/iFPafbEvpLo18jTlq4JTdbHRcK5SoDEnJvXhQVLFKQ
7OrIPEOXerA4j1qfeAWaZBaBJctSef/7RzCmpdPnw4mKg5uTRTXJm5c3/xksgqHMe/AuEM8790sZ
rBU7ewoAX0TSvgvyLe99wy2EZRTaBLe3tWXvmJj+pqpHJTHXA+ZBaDbpKcOF05gHwucY+tMjZPoV
0xjg7ZXPlPa2JBomNMT0G8NZmvphPktHLxD/OFX1P50gDjlqNt8MX4v6acARZujHCuBPpoXRuOpS
Ao26Ct8qGUJt2J+a3rnTK7zYFUadKMStaVDZLfK3Rs2ozrfVU2r7zapVh9fGKZi8G7ZYuVxxq9G7
swhhPekSfLojVG2dtPDN//6F/Fbkmc5vKpuOrav4wzzr03pSR802pdJI4JDKTWqORxnEh2nAcIv6
lLX7IewAWWC8aFGfipC4nvbhH2/h85RhfgszDIS20QQn+fW0tmNV2Gke4P7wvHWtKxjw5HHCMUWW
8jpS8J7oOkR/oEX2NqUhMNQPb4G78YmcSQp3/Y+386cvlBInI67NFMb8XKkJSRzwO5Wxx4WLJId8
N9SEEZtKvNL96thYmEpwmwOi2LejeOh7rAW1Mj4GebucUEt/fze/YaCmg+Mals0MnsqN5X46OD1a
2WjKIQSOUr1NRbCOe3xTvDj3xrUkQ2BRDeGpY62i7WMveKqz8T4y5H5QbNbupvth+t9MY7hO5K2p
XDjdFmTmPIuCBUeloZzoD6kKn9UfdxMlrLBi5qbVwmmdjVpRz1PlESj26u+f6vP0dP5Q5nTmWTrz
Bnc6I/4zClS4aaSf8KH0IOdWm/4PZ2e23LaWpelXqch7ZGEeIirzgiQ4S6JGS7pBSLaMeZ7xPvUk
/WL9bZ7saotiiN15cXwsSzbAjY211/APSwVhf1FS+u3zVP6KpUsaGGeTFNug+WbgwaFbzsky1npf
O22St27mD2vdDx4IUQ/kihDFEo7E+iYBNDEwsledWFiwwmnubqMcBlb5OCb/zqHy592onz+/DEkU
BmrRun6dv6sJrj7oRaFavs9l3Osz/AHxUgOYCVoBn0TJLVv9LoC316Cl9/2T+KIhJx4F7STaDCjy
K1QLn2+lx0ZEwgGpgSEJyb+vbhQOuDCOD6kPsFKo20H1T6Z6g6nWq+j7OqHvzaI6nU/D+HHhZs6e
cKjooJiBrhT+FOLd/GNjIJTPM6I/5NYe81IVxaSo0Pc5ajbWVK9au7tSYpti2r6lygCvk9g3kxU6
sEnMmzjq170UP4tMQbF9iRGn4+q2tk4BgAE/sGcynrvisDGqupqrSGvk2b2D+3KEOr4fSw99o9/q
Uv+CeL+vmddtFX4ovafOYnO6+etjIzhjDfhkAb6Ah4zF3mS5aRG5KkAwD9QeTAG6E55h/jRSb3/8
Io6GjakBCOoU+25M/Y0/xj+G9C2bOrya42rdBwlk+rzFzZN5vQbymCZaPEsQUJhLNS2GRHGtrG4X
UmQG81K272jHLbsc40YFxNWsB3Q+pdFTHpaPoT/dIY70FIAir6OGEShV4DFuHrXHPKxKqqx67Uf7
+qhdh+kZY5mwBHiQgG6pynsDD7xZ2STooJUhZko0hTMr3Ue4B8wyk48+jFfivRCCcJXfEBPTdDaY
+OOm6Jj5EWYLvyDy/5al4EGSMGvugo4MBKmRSMmeQpWjXkWkh6HLhy4sTrHZNsCd+rD4uF2/Vj6M
Jp3XbX2fjvxBEkqbxh+vMb5+8QvzNm//f2d7xxcA/JKGeBEvgXNavlQoEsATbY7TS6GFkznFKqjr
edTUzxDbIMnGL7KkgNSwbrxIXcE6vzBp0U+rvuM90J+BAyRz9JxmRb1l47Bog0BACBqvVJreTC3G
prnpswQ7+WJZpqHA+SFjVyQppC0OQ129qZRFi+zjLJTCd3XaSB0yLqG5r+Df6h2GOaH/OvK4QinY
jYqO/rYt38uihNaUQxhYt1BFF30ZQ6puix+tJF/R/roKfOuxsOyDjNcFyCv2VZei/BEjsAoI1jCu
C214R8RBvpBIfel4HheBVpVuQ+ATM7LP737phFqEJnDj5jAdGjh56NzoNwzJ1Lj5iejMYyh1O7wW
SA7pCzBbvinIDWKR5MUIxtHgAFeADaLS4RHuGMa74KCMKBLjZHBbUB/NEr0MFiVQTQ88PdZb1iGR
0yW8n3scaUFt9N3OlMcCu+B8bwWCNIscvILeulgK0rs3lObX4YjsSaG1yBNQgfs5ggZe3xTz70Ph
l3krq4GLJhUH2l6GTcb8eTXA2titH/iUf535Q0YNaYmUn7YesvDBjmbe1HoHwRLRtGFjVdZcrSpp
l3XjMq7jCgFypOfroMBP/heoKg/fnDkAdJQmei9doslYzOTCosA1zdustO6PmjUULBdSKU2cqifZ
PjM7GhkYVtk2o9fPHyLKq7pNHaSEiCxuP40fUhP5NEe7J0WtHkLPfkOLEtRKzzhCbh/wQ/8YMG/A
9MSnkb1RxrsQjnUAVmaUtqr5U9OUHVIWt6PVrIXMojxZa7mDiN03b10Q3zY9KPte7347yBKKVtL3
D+XLTOD4UAwKbyYw4ABOa/IcaFHqFRyWDQC3mo77UXTViJU1ZrwA4Acs6urDrvSq58KOmkuXP1M8
MfhXWVAUl796f9mxGlYZ57Jbwpe7s4JxoEO/1RrolNjQwXcKtLu6t/WZnpcvsrBvufD5RbH75Xma
DCQMW9W0L1poqQVPfex4RSf0aMCRYJ+J0csu06dNOaI45+k4C8e3YmSXNNJdo73StF/YbXQHbwve
foOEBO+hiKCW1yUXbk9Vz9wegyYsylTSB+3Ygv4jewiJ1r02TmTu0VYdIPZjqSlgantUD5dxEt7H
dKf8zs24wRnUccTwjeZXbq2lcLgtYzS5/CEARC6wpPVrjrL6bFJ/TJEiYPZWd+kVF1nu6Wpi0kSm
yUgWxdyTLDhDvUTLDKJ+jGzA1JYb2sfGXMIvMMnjmwCJJIy9bsPJw+dq6sC7QVyUPThlE+R+phoK
Cpo0JexmWMEj2zVZQ5FM1Byz9FrL7vp1WcnvNsfWrNAYYV7YC6LZ8N3dnxSO2KlPmTHgcFbazhUL
yBjPec6t7KMq+jdkkbCMuUHD7HZKRiK3jom3t9Ek9d7AYgd/zduhFxPHCBbv9zemnd0FJlp9lJK6
idIIN/7HLtA6s8lzXDVA20q4QQwyPqv+VRPoQOa1LeJPKyR/V7jYvIk969vuYJQ/WqS0AHveq1iC
BQVpSUn9lCDoBWEbA/FxFtCnIOedVxbWP1LF1urWk2GstFx/Hjt6iHaHNEJuPUhZcGl2cqyAT9ea
Nx/vCcToGJ+cHAZdomupjSmEm9rN3SSXuxEtYm0s90YmzfsS4HQpX2WkSBDS/dmTXfu/fRVGEX+q
YkaX0iPsq+IGcVSAkmKYXtwF3GXAPNCW+g1N+hvdmA6+V/8AMm8v4gAVlQAuJ3PJmPwPxnAT9rtO
btZthmQZeTi25zBX2FYDKre6Ae0cMAMa/D8kM9hJ0i+lQHfpRcnUHzo5VSUqer1/AVq7DwZI+7xa
0ZDvVF/bwbUgJZn0bWjH6JA6yMMpzM3lbP39xjDOnUaqptNPNUwKz9OhyORDw+7M/q/oXeIJ0ZY1
3Oklje1d0Wjw4fUXRJIOQwRIGHfXqSFXRbFBgJll+6Y0vB8FXTI7MtzJ1LY0atBlUvdy/jgS3YQu
sD2gNETEU0plzdSRJqVvPpg6Q6j+TZHGedSC8RdHRGo5B6Q6Y0fC8suC6uMtFfuBvj6yXsaSPNAf
ji8Oeg8oE3nSu93Iz6abYd9KUIA9+P3SnIvrtBNNzjSdifdpYxFTE5izw0iTsx8fal0WeokbFFTW
uaRQn9urknRpCi4h+b7ohYvzlEEHiCid48z6Mi4DHRyr7A1XBsg+2PYD5jwzrVAWJmvsNO1Sl/Nl
gQR7a1XbOABiXIgNXlqiHwMqNpH2qLncFpqBfL6JOY3/iO7k2q+kt+8X6AirOH0D/7zTkzZwWE6N
ppIpupE/PqtMM7qUwWVBt0Q0hHrJeg+caKM0NKkJx5FnLES8S7U1dIh3oPs3KBFdOu/ObmgdXJbA
yzCB0U8yZmciH0ozizZCEOd4xVsQQ31EbzsJJmRnY1tpYE8UUdDVko0sBeMu5l4y6h1jHCyTrF0h
UqLO456BaOnkKMajoLSVdYy6syChJDMZkEiCKAErFt8xCiPNV8zbiP7NSicHEJ2Say0kY9MU2I9T
1YGaVr1smQ65vyikYXKdnJ50gCzJBsrULJPMFzPIBDQ7+q36RebCBpowoSHaKnJU40QDNlqnWdpL
O2xe5hqm5HeAYhHDQmCyq6cLnahz/U/aaoQDGbQFrbaTB6tNcNATT25du/D2qaXvQuTdHcR9PDQB
ysp7kYQcF8UuGqiHAofkCVX07zeXdi4RAM0vm5i76uj5n9wDuu6QM2ubzTWltwEmhqNRNliU56uI
er4N+9uw71a6MGgRlcjIblPqlMJU/WF20Sqw+iUg920RSm+yioL9RB2u7tvgIRrujNdaNd9Fxd4V
ySqupt2gR9vA6J/UInxAo1zwMCwUK8pFo+lPQgf++093LrYYAKo4txyhHCyO6z+OYz2T4XPZTuvS
s3d71b+1guZK6OmLW60xqGuQXZKjS2t69rJIyDM+YwjISPXzZau6R7uxijpXRg0qEidLYE4PllnO
ZWFqqqHV5uj9USVflpxXzUJLj8NR/IDOkS76o+KglCw8vKI75PBv+ZLN7aOX++5VCkVhfOMMKhbd
qBwSoiL6PLLMHvd5gNTapa8D0c+fyqh776QUL8PyQ7npJYT8cVu/hAv74s8rQinLyxoz8keQ9yTr
McKhVq0u61zRDCj18D4b5V2jmLujz7dqXpd0rsKDTfeqqfGvNJQAvI9xaBrzxmfg3gyQWUyxIjhg
ZA5SIL0DmQ9ucleSLGXzNOyOK9JZJg5g747F1C/xpB8KAhB5D9CLFwxSgoczD7IvyDMhZ1H8+n4v
nX1T6JHQrWEIRrdGHPF/bCbLr6dwQJPQVS16dGn6bODcYDEWgA71Y+A4YJb6s7K7baHkV6U2HRII
OKZUPgmENLi9e3tSngLN2ivZukU0PlfMdxTS5sfJbuCIeSnVTWUWrzVhXeAMhyA7iC5tDpd4FuvI
loJtsNpyXdJm9LxLnfFzB41OB9SkvhQAyNN4ZHtVQkffwwhQ7zLad+FTWAfPmp655SS9FKOzER8r
MJRVU5jLoos2EVq6We2sFT9c6xb24ohMfr/sisaynpx+OoNz5rBAz5lJnwQotBmQuG6CEf+LeFPl
tCBQJxlRUx6yZaYpt7rx0ecI+ht0YESocZgXt0bx9P1tnKvv/rwN8+S8izS7YawRIjhQ4BJBZxME
l/Ui8HEZ+Ylm+HvdU13xmA1TeTaZ38wtLWVsNi2SIjm0OEKjzLworPuwK1adfigQqKjKV7XwNt/f
6vnHaMKIoKdnWbQ+Pm9U3dSH2KmT0cUPFvomaEq4MzcFA3tPCdd9UV3BVhCp/HPseesUPkFHSo8a
Z2G2Vxbdm6YeLjzFMwUbmCQeo8GoEr+Yk0CsaK3XO4CA0aIPdgkjFpHcBSxYKMp1NIkuLMGZbgUd
EpCqxCMam8dN9ce7GgRNbzeI0bugYJeyWd0qUfyz7CSENZI7rF8Q9MsXImXrabBeuLYoPk82LNfW
bPJZgZK1T3aKbXqtlrWSuLZwlTsEdfZbfGSDy+Wa8lDbcNr6zg1atKD6ZIME5RJ+7UzGg1djSmTe
XbihM0e8IeM1A5rUgrtx3Np/LIaBjnAny2Hv0kNfHyc9unGTBMGPGP3jbtrEcUbW6DocGDIocNQZ
9nWqgOrXEHYyDt/fzZmdwM0gJw0inNniKRgc5WcZhGbZuxX5jVGgkkIhqFf9RsHXojSj++8vp4uz
9vRpiMGbDDpSlgFSfH4ZOqpWwy6N3h2sVdqiZRDqPwL0YQSeA/zKQ/lUmLiv2FW36bpsGyXofQvs
TRN4+azO4luMZxeIsFPQxr+iJNjgCl+5qfVmhc3Mb6OdbC8lowZBuTUiYyvOoAFrxbqs1l2ivZva
sKyj6rGocZMgHsith087kj+GfNOCCZKG9vcRUMAg9EqKnEu1w5lpJy8deC7MmkixT9O7oVc0iO5O
78aExrEuNqkT3PigZru7oDLfKFjnDJzXfB4x+BQvfzHM6h4IQX8g8XjGPn579Jf6/rEcY9DpY6HX
bnLICMzUKaUnGqyW0lfC1UhApSbrVuuyGzGCm8nQvEEmvjH6WNVxGy4Csn6UCQ4pfsp0m6Oo/F0g
8jBpAT4hwWOLYCGHaj0g6BgMwPhwN6MUSfeQXUkpr7yuZGB/HTjmbQE26fvPcW6ESXdZw/aLQEse
f5LqjVbQdwhYo/ilhWDLiLXCHUIMdbvS2ZmJsm2gfjLHhIhkLcS5jfmCFzNXtJILiNtza8oIB8A2
hS0Ql1OmWDiiVaBl5uBmavoYpNI6HrCkBbOAUtJKrW0Q5NZDkfZznT5pi+AWYfK2t9obDEIYwQLN
j6ODwHF1lr4u/Y9JKXZ9oPzAiw1ADJJnDDwwiCUHs3r9MAbOdePIDNHUC9FbWPudvrMCcwBlBAMO
apOTTMtnYNTSqB/cXuAtHd++MnMcPxXDbVKedtm/6h2eKpljzk30O9TJu/Na5hABSkOoWyOUV7/h
g3A1htXSxPqNCHyFE8wr7Wmf2sqF7LOtlPAxMvJnk1l8wzwghnQunNmOIIUirGb5MLq1VqJi2z5j
8Pja6PmH2GSMP5aNLj32dJbJgJA/fo2w5SAlSKl3rZ3dYH+NlcTViFA06tTuMDVb6Gi/cQ24kqr0
WdRUk2HdaZP0S87mhpDN7MzuzWzVtyEwr5q2uJ2EKEqXXRfwQegW1/MSV+tZnPuvmuq5ioVGrdHz
mnT9m9n1D/mkUWFrN/wQPt1ZZDPBTa6G8GcZ6w9aCQ1y0hqqg4oC3db2okpmlssoByyh5fnXg1Qu
HPousxGWLB045lFtaC98q/sw0uwlBPoSqvMsu2gKJFKRkzBgEpQcfjEIUNZJXlDLfdx5OUIuFSiW
lrSDmLMRqy2DGp5eRW0TEnO/f2nP4VpMxTFIdDmhORdEyvnngYicwqS1PTJbpOfHObggk2W9v+6T
/locSLkA58Z5soukdpaAbZlitO9buZ7HsU+xO63bdLyOtO3Q1DuTRDlLfljFq0C5xE3+YHjBVUTj
01AzsI4qxXsCjYdOjCU6MRru9fzj06rxf2HB68y+/3jn3h4B0TtiYkFVnLw9RZXVkV7XzINoF+VN
t1YS9bUXPWYM5MwmvDMu1tlnDnXgLWCGbYXJIWXv5wVF5TXrG5li2scYqQILIPa6QC6IDlnpx5cw
mue2jUoWyZQS0UrwUp+vN8AX842WEWNB7i1xja5iyuO7HfEoNtKVng0z1bK33y/skUx8ulvF7IkM
nm1DfPp82QAfgKZHwMotPG3nCGGoeqF28UMx4Epvxy8QUehjkVsnJjyXPFiIQg7bmVeJvFvvvdUY
249QAYxA3igU/v/O7XFrHPSgV79M8nX0DewxIWyODANDOr2wuh/9DyO46Zv2N1Zq/qzJKtL7megw
WPpMTcpFq8LNCqc90gGPlUdZ00PzDaPiwkF59omBaWOeLBoypyEdseaEpLDilSucR878bUgXyER9
2i+6+QB+WA1wuc+1C0eJcSb9ow2D4Rimb7oGc/vzI0PGskWaNR7ctkxVAuB7MTWvpUL/dBieUmYw
GTZ+bazdYx3x2w9jfIf97JcqvBUZ/94l+aZB5zIt4qXtl1ud5qtH2zFMkSJJCpR+1UMY5T9F6PBE
we4Nd1UU7ZGKutJgQc3iqrjXqZ8FWiXAGHEyh3kMKkbAWgIJ+4ouxuxxhIDQHcqyv0Ml+UmymK6h
cvEbUgGn+O88L5dpq68kPcB6qn5tFQyC0mxaq755qXV17Hp/2uLERA0klsN7Ba70lOBuGpKcmKXD
0ZemWJ8V27bQXGfUf0ctPFzJ6G60sr3OIjq6E8z3pkd+1JohyhBNxXVfqftYz67JSLcKftszX4s3
2QTA1pkNXp4Do40fswlUFDWnAFbKYBapPR8vvAjiPTz9EH8NYuH6KPpprV53vqQjxzW6Mpbt0np6
Z0lRH+22lF2Ijuc7ObBWuQ+HcUo2F64tTqyv1xaNVJRU6YmdxAjHGUzBNqJdQXEV2epNW4/buFNX
te4KuLgiyFw92kEgilvIY3XTXEAVfSn3eIQMov/nDk7O1DAZJ0MdTT493UfMJne23Mz7RHn7/pN+
HaCI6wiACG0GrO9OgUPqiAaw3Gp8UnBSAjbroTBDUbFkTOd2FqLIYdD8iKKkQimRrhn9GqWBWm5Y
y3LUXZFHdfQiEgwVRRIKRX3eFunCAiR04U6/BAHuFC4tnQCo3LRFTo4LXhzEYWhn42qTvKiB7RbE
v1AkbRkdflwSsDmWiUXqmL+NkFQC7Af1QdvagljSpE9GMULws3BN5iHGSnU3etnGi4dlI3XLwu7v
iuzNQDrv+9v+cqiKu4Z0SMuEt9E8sp3+yFLUKGqQj7MRcaJXYpBlY6Z2CLJiWQzJSrLC1feXU770
TE6udzJUDzsHFUnfG92glMzZ1E5PU4DYnOCeVP4i9sJ5ialxYAGnE8/rwtW/dE2OVwffAuMV+tZp
4Ik0vw0NGXlFU682Y7UPdW+RDRl+mygpUToNjr9okJfwJWeLJtcO7aCVKD3Eu2RoxZ4S/9KCnAsj
8FgtJvlixnUKT48Z2OZjzwOwIQt7ZrcXBUfFGogJAs6PN6JlkU3ZlZk1mNSOF0LJcfJ5EkpEhcyQ
DTIfL7TYIH9ugKSxUZPLWBKKHMouMNfGizWabq3Y90hFbDOai+K+cBu6DdHEsUnsRPoBi/GX4nv7
MK/2op4zCgR0lY1Eb0IAnXUZczgQvVPqOqZ+8JphmaArK5r3oioUltMiMEZ4VUe95R67zyKjEaXV
ZcO+r1MwsDyGZdKZ4sgRrOeTj2nrUBQwZUP0p0TWKMG7RxOI2mEjqABiRN1EMFUJKoIHBQZpoRK+
v99+54KZAP6hzcGRIX+RyIibJICYjqGegLmHmjE3LfRe83oHgACJyk3tMZhm2pLK1WIam7uCKUdn
zhJ0HDqoZ2IYwyAW7q8BNZppYQvDC7j793cpHviXDQHZAwMjvOj1L+9IWLZG0Cmji1vWfaAGC7oo
NyVqCMYEmRY47/eX+wpc58nQriXM84BUKLifn0zYOP7k4MzmFoLAo5TGzEr7h0lmeuPlruLDhSGh
FVgQsetK4imqvXMRmsbKQbuguBARv84CxA1RugkcCu4yp/M8gngRocmNVzEGDzhnOx5DeUCQw/Qe
C3Kkk8di+G2AUoqR8Yq7TeSxp9C6lLBcyi9hCM5uXc4UbNkU+gRfsiWjH8vQIqdzjar5ndjd06gY
SN0NNsPjUYJZU6jbUgfbFSig1yPsrMByzTQ7vsDO+goOFAtDwSeYh/S9nZMz38TnoWSChB+kpt7K
wG6KYEUjwq2Ha1sLNqMfPoq3XuwRG8u/C/vk3L60oPoyYpTFwOGk/ENxzAnSqGQ2YquPvaYuDCOY
4fS2Eh0k3BXndVSvCj96Ucp0I7fXtWRh+WC4ojwS73KnDjAkL5z6Zx8O/W6TkZGtiE3zefe2PUzQ
rGP3DgH9kGhAsBQZFkA0GlmnSYBTwYFLkbdX9OfBiY8R5sLCfKl6eCwW741Ft4EExDzpDuZaPyhm
xsIo1tqRxoM/+VuzUNaCTyOCuiAWOFA8jgTJsgigHns3pfbUgG8U7mQJ+ArNTOdFUixwX7mwa47x
4jSeHIVtHDRhvuoaFFk06rR9uD0VCxrICfC0rqtedkvqG0l7SoJW+J0vsTmfe3I3z2JAz6lqrG1f
P/L4bHpgY5BtCJzjzOnq9eWq9uze0nWkF8iCSN9OllDuh8xW0JRyVezpRASG13PQmaCLGmJi3Pb9
Izv7xMgRTXJaMTg6eZHq3CuwDCN5hpsyFyk8RiOukBYUnNRR6piKKAj/+svvL3s2slkkGSR6ZA00
Uj5v1qYoaX47lCyi7hK9WpzNZzLSt3Wn78Q56BTvAnYU4luj/xa914RG/oWbOLvWIp8HYws/6jhY
/CPhGFMdS2nHIuEQM2Ym2blwPW/gPOZmdgwgUfG7D+1NGOb7eJABjxozKdT3orct2luVNc7pxF5I
hM5GN9DogiIkCrpTXnUdBphOttMIoyaHgTzRzVJnZvsgl5iAOdqLQLrFbMuRIV821HffL8tXhoR4
iy2DYRUcuK8jq04Jh8wSWzDb0CFGCZ1+VlNMTx5UwMgbdy2ctsrw1uXwLsIvhgNLPw4XUVW8dLF3
A1iVXEArZpHTHKleZq2uDMObi0k+ph4PIoGIq3aLiP28o/8ZC76LPcnPaOTOLQf7zGalGNVDcewB
AwMQHCSRe6a0HQoKL20z2MGLWXcbcJDff/jzURS+GDRwGO387/PGtHMG1D4GpS7jlOPmNKxg45vW
MgKsICXji/h/z/zY5M9FnSeC+vf3cPad/OMWTkKADU801TpuQSD1RD7recMWj5HaVplRNVsJ4x5N
aS8kG1/kEAgoDFFoLhoa+Cr6IZ8/eTYBwrYDkW2hblD63VWjRldeCMourp+GacLbqJqJcwSU2R1C
xVuoBM/OiNCFeddjfCpqXg43KYoPgt3oJSPwSXgBnoPACHp13y/Sscf6JZiDckINga4oCtKfb1ca
jUqOEOF2Dfw0Z0EVY5JEsnFkCTjNwTMcVBFE+B7WNKtbbB0UPDAbZpUikiSq/as2YXSX9koL/AtD
36+4aNYS+IuNWSxCv/IXXmuYjT7JPzdX9A+F70EBwkPUubMGAILBiPeIwPbi1dnPfOl4j3GR//Ac
9VYyjGUb+z8rtdiikSAQcaI4SQMkjAsUQSPx4mB0n2jD2szSReKbP0SPRQoDAFaRtEDA7TaDGG1a
3uL7JT+3L22KQz4PTQVw/59XvAcyi8Z9M7phpkGvzlceUP6WIkke7b14mXMZjxj++/6yZ8Phn9c9
OSs6ep3ol5DYoJl11Snxvg7mkiYtALLpRXcNJ/G2oVwR7OmRoPzvXB2FMoIBcxsU5U4+tTEyZHQY
jjV+vJt8G7j6CDARZ2B/uJbl6VU0d0BgCmK/gGBfuLyIN6fbnP4kvqeoyRn88vnygWFWhaLiIhxM
GNTYSf+s5IEJI82W977hGFCVUljHw7WVNDd6461BFU4zyBfaMi3U7q8t8J+fDO7rf/4XX//McbsJ
/aA5+fKfq4/8+i39qP9L/K3/+al/fv6Sv/Svf3Tx1rx9+sLNmrAZb9uParz7qEF+HS/nf+TiJ/9f
v/kfH8d/5WEsPv7xt7dfaZgt0Jyv8Hz/27++tfn1j78JBU/Aa2zU//zzIv/6CfEp/vG3+/h//Xf2
cf5vfSBgzr+i/50kgYxaRWrIMTRxZvQfx++of6dWtNHPQ2tQaIfwnSyvmuAffzPMvxNHKfGh2fMt
i/BU5+3xO8bfNc0AhI3amCoUJuy//Z+bO/z15P9acVbkX1//R9amByRcmpqbOW0kyeCbCNyk/WxO
+tgnB5aKRYUS9rjBto0O82xQkDQEMua0fYEPVNPNe0tGHr5t8E5VcNZqU2YBMWPWyQOirCvvcp0s
EdjQlpY9mbM/lvLc3Z022cTd0V9HroGAKAafn7evF1RpXNSyimgdSGXdB51vMqOfDpjZLaTMNfFf
VBQLvYH8wpvzpcWhHHNaRQVsgeCBdorua8oaC3lvVOZaj7w/Wi2LCK2Qmd63vzxdX3RYgmQ4rxUx
4uNa++SFICkbW+0PndYvqgAJfWYsDcLY1naI4WhAf3l1NFRo2kE3ZqNc1xcWizLt5GVHBYHTQoan
D6iBov9ktaiczSiRUOJQtSbc+U3zhHaRtiAWH5QJo4A4aPbRMNhbOB2PxmjKV01tzKhT4+U4wvXp
TfnQR06NGWXz3OWRuTPw5tlC9LZqFJr7cT3q2sarsNIaumAFJ7hch565HiQ/XnqS8wtjWPhjaTSu
4lLaTq2abnUwCXulS5PtpCpXDADg9JjmYiBBWZpj7TZx4aBZrmWzzgjRzB41bT6Y3Gyp9eatOiIa
GFbKtu7gRnZIgQWyfyMzXl959ayKyvAqCp8iPRq2mpfcx5WOB/QoVbNUQ+kOw/CZ3lXVxg6rdNGm
gTobRw0cw2S7EOTaeZh1iqug2qykTbitM6ZEXWI+YH+mbXHbwB+gV/Yoq1ielO5TQzKX0MB+G303
zPOhqt1BQuKndYxnw6izuedE9ryt8BGdOgBiemY9am3cApAagVSPHYbKhgnvPLSaFRDhZtZ00UOr
D/ZCkpJma9d7aKuToWwS25gWjadjQ8zcD29GP5uNEaCYYWrXYTxmCy9Xd0qrlLs4wKpwQmN51SCI
Ht8qtRQsB8ksGerGDxg8H0YP3a2pjDxWyF4kWj0uGqXcJrTmeLy86SXmI2WrvsQgphftQMPO75CQ
5NGlGWZ+Nm7YIztWZooH6TtC5WTgpfMjbVcOwwOik+YcZsCm7AxMJTGaW6flXglzx+0xhMLbYGlP
eJY1JvDTEXvNUp9WdlXs6Fjjaqw65WKYkMSxlYg2GIqGeYgF4qB5v5lIwe0xrH01DCuvbb0ljik4
yiomhvFtPmGaR35rqzUwBOQDY43DbMDydcqzVT1IMy3EunCUf8KPHwlmJc7l8FrcNjfXoQoRSDJI
R7VZbJvohg1L44o+1NpvkoU/+g953r5HNpsmU257P/mhZeETlqtPtPx/WYp3r9YS7TtQ/kX+XCbG
fZ9oC90sEDZ35l0I30wuXHRcF2NuzRj1zyMMcfuyn5clv5cfMD1bGZG6tBWoa2a/Klvwr5Y6s23m
zZq9H3KMq2EnTV68VzxpD2h2W42MWTw8VnzoG4Fy1SNJl2gZYuPdkl7WKpXMFY3ZtQ0Bh+kQ6Q5W
mka2o0ZcOiHGcLwI6LDM1M5cSJ4+XxBycbCVGDsGGbaZ45UEu6q11EXcQzLBJ3SYBkqxhYaGWhpE
66mgl6w4K8POSNVxNyMuF/6wVORpi97BCqIfxgMFJD3cBTt065p6pea7Cosv+sh8znA1WdGigxY0
2Htoe7PO+cjkcq7mIWltY6FnO+y6VJpbdTnHxM8tdZCHI+atLE+CGFKTFnOutDT4M62yVzru545d
bhvTWCAyPFM0fTn55WqE1FXGwSaLpZ2FXevYPkW27nZGtQpESVE3W7Wu7+0C28BO9ZZT/YYr5nxQ
ozW61wj8UEd6fM53YC+zls7+TBushRZ3163hcFL6+y6ASy7hm1p7K8XEoysNDv08derDmAYMyjL/
KvUiTWxAlVMV8BFzzrcWrTWpwuHLMdFgT+rxRWdUxu8RN9PxPUhUNBliqffwcy1uJcta9W2I7ERa
MpBFaa5lWrm3YnRPOlRs15XeOddqmjjXvraqx8C4jtHi2kjKIAx/H6QUxhzdPvJLKINz9AfstW+Y
CJTlT6FeJocJIZwbKVIWdcVZjpgvfAfy8EL36kVs6f1y1Ppi26XRUoeiMJM8HMNqzb9F6xRYFnhX
cwzfZTA6c10e27lRJe18Cu0VFJ08qXI8rWUc6yXc3OFc+uF1qDYvuW67kKSUpRIqDb1E77eOid22
Nwh0GN/j8DoY+q1mD1e9WThbrMKwdFUhAsZajyN1MNxAqcWyp+scjEk7+RD2zapp81cjs6U5t4Ek
U1fj4cQkdl/X+V2SMkXOAeqOjozSncZQDGKpM8coRu7xeQuTK1Uqpl3IpIQmjrNoO/tG7/Nojqu8
so/U1FlbNphXC//zma829bWqqiGuTf6bL3XxrpJ0lPN0b9drHEd9ECo45VQPMsxIUC/5fZ4BgVJD
2zViXdomfh/MCjkxVpliAI2DG7+C8GrMYUPkrSfv+rorNzpMgo06of2lj1m+ymv9ytfxdotrBID8
BD/OSFGhYb2weMFBjcbnsuzaVexJP7mSvWb74LNtgJcrSlNaDmZa7+lVVfsea1BX72lEIX+5kdMW
xpc89YsyGKWrVHG8q8zKpKtE/KL0vbIJC+P6//75kCjqosjxG2FDFFsFfxR5Qu1R06puXhYp0AuH
wUIrA1Fp7eA33j7ada5O1aY1UH6km9zj7hUHujlXjXhgGyscp3Xipn1REjhDFpyR4Yq80MAyQseD
L6ut9YSeLIqRSKgdPYO7Gk5Bohc4hPcC6GhWwp1s2fatuo7BHqsq4NjMQ4VGsr1HfYppCUnjUrKc
hJvXljUzkesKa/ghTdqn0KzNfSQPjxkZMklLrm1rWVL/+qVKeVK2lqOzFWi7Svyi4h7sz+XgfzN3
Xrt1K1u6fiJuMBbJW5IzKljJsqwbwpGpmDOf/nzU2qdbmlJrYvdVY8GAlwWbqWrUCH8ohkMRapU/
xYxUBsscd/OcfZ16vd7Y1YQhcqz94CLSF1X8nDpKfdBpZfn1nA870f0cOazQSlC0oBENxW9lzBej
8w9BxD5AlAoox752C4JosuoecYslE0hy4+AOWbyTRTGze+JbmCA/ejucsSmbG7/vIwu37snw4jTD
Li3XBN7DAhYMrjJhZku/jFji6GS2ftn77ohWyTApwK2S5itKpBA2dWPa1dUU7gYB8GaBb6R31kOG
RO4W989rU43Rq+57hqGrSazW4Mvtslkc6bheZ4tslyTLYydNB4U4Y9frX7MEkc8U+rs/58adSrw5
RGZ6r1uIKvX4jg1zNfmow/JJ8+phlmWAq4fh6RUz1yyXP2W6qiqbeuuPhvldF5gVuhHSIhypdz0w
A0hgEmC0zLZ1jPWsGUptN0Ams4svZjI89jOmbwbFih9bzrfcxNMOkdJmP6MDSSKNQLOBOSWkBxI4
EYZ+t4gqQFCBJUVXMt9hUan6zuJcjhKFcRQJvlWlGR9nRLMb5OO9rudXOGFS2XT3vUmEd/Ix9Jql
YbZXS2ZcLXc3z4dpwT3KcjFXcJg4I/28ZME4lS1WWwvWbO5Y7mM8SXXEnE1ZDnvnd+R0Nt6L41Wp
m/oOnqbwCDF31Yiefl0JTiLuaT00Bh+WxBSoMGohwbtGMCuFsofP6TN19Jo6KQNwgbavYEHt9RrB
sJwVNNP1i7bJb/QVsw/3zwlGjTZ60pm4E0XHFFEW3MFMNGccnqpuSrC1bELO9qzyhfvdiiyEVcU6
MET/yLFHIlLcepgFZRsHbhTIWGuPIU21Lbrw2sJd14eXV+M26reZGvmlWWI4UTp4dcTpcXAbEZhN
hmtYnMVXgk5lWmMs71SXXa7VAca8tacl87asbStAg0HuOtSHyyn17LW1qMAZOOA2GlQoqaMrWGMg
EBa7YY5A7WX6LdoLf+MaJ13b6eq9nJyccg14KWYPd0areF0iGUwaJLHdUnzXyJJ2nd7+jHv1bzWa
f5yWOpgPtXcspfLjqb5P6Y/A+ODdRViEewlIj63Tug4SpZHvNPFXdShUTlUrDCSggcBN05vBQTGo
jVIsUQGx+EatItCh2zKoUWUok3SfJBlsCFlZKKrLfC8xvM3LVCNXeE41Zdjl0Vx7WYtvtp3NjAQH
nWw/Qt8en4+Lsn7Ai5kPXOvYVWSOn+duysQhxMMdOxDYpVDhVGOziljhusAxlD791091iC8+SD/8
IKUovkvR5pukRlYuLBBRV8b+eiBzJrQq+7zCLbYDUOKOW5PNFIzp9ygzUTUVFEWh+ONmEHPIJsIU
6QJhp0OQG5EKVjIjuYSciQiYvNeXKg3awniKh4xL5WMHpqL5Vrvq9xHXJswvwWIpNGcVNY63brx8
W3Q1oHqSni0z+3oU6R63uZ8iwv84RgMoAwu1yYrlLiK8bRNRjTtULX6ifYGsTkNKFCpIkVdm7vUc
uLtJlCQIBlOx5BdgmiyorOa6z01378YGXnEm4uSO00RbBhaYGKnJHyOunxQIskGzKhg7BVSFrOYY
bfseQz/LBP5kts+RjelkqGC7PY76D4OQpFLBHXP98iW2jpO6n4tGPVSonpA6I7JjrU7bA59Sdtx3
BCh+qUBMhh22da1OSDOG0EdatjooCu0Xrpkds++RfZeNhrtpE7vZWZz3ShwtW+QZryrG29DnUF+k
5bszWwPklRUFqRQOxsXaz8mZrAuDqNoBtjwWU3On2pHcQqGGQx52NmblAx5WUbxw6RpsrlWxQu28
CGx32SFRMW2VfM79jO4cgQvfqL6pQDsU5bdEx8sUQdwHWlX5MU++gKqTRzft/tggMXaL4m6RTfgr
kW6yaItiQhp+W5wfA7KMe6tsf5o64mZ9W/+p0RuOshYSi6uy3Rt819kfR9dKUdk19EuRLo9ZqDt7
Q7jPyGIWhwHDuNRudzJXoPdPxR99kuNOztgcNyX1k1haqjxTCOQL8WsLkZ76vFu1jgxe91oZASI0
BMufybWt2qdzN4h8+DFoM7cMoaLrsCZTpu9zGZ8TFzpt2b1cx1hhuqA26Yyd9HRNpwG4MXGdItFj
304ot7LauqNh9a1T53OKJqdt+5erUZ8JhI1pX56qWpY2NgTjkAk6G+wuvQ/GSqWsWbD90Hx3eRqi
33M5nZkVrLOAd6/y1UVpjL7GcsGcqAngXFSZDQT+KkJ8vS/nyGtmEWgUvJ9/uQ/f6KvLnTRB1YzJ
bGpJ4a+FJCUdskONz3jTS3XtXJfuzJOZb5+sLaZBFl0q4DJSl0nMQVioWmD1jzocCs4DrwzPABfW
EcO7l0nvH5KDo9JQPmkLFr0OQw2re9+gH1mEsV+G8oj3nx9h/+nGVcBaPvNC3xG9XlbNq2uuH/jV
bJxxlGTmxxsdddVXFj4kRPa8wwJSaRGmKY6oLDHhrbb6umuj9lA3+mHQs1uodZ9/2w935as7ORnA
DClIVg4rdqWRB5EFp7Dt92GWbj6/zDs86D9PDFoNuLYJDGxtzr564lq2ZjnQgfXzBfFNuKB0S2Ce
eWaYBQmnRav5vX2bJsaZBfXx1/3v655slTizisVs2SoJGuGkD8z8noS9L6E2kat16jm/gncwt38e
dAU8MM0y6ZK/fVCrad0QFUnhh2FNQ/DO5etaCobldrxZH3pZkcrZuF1X1yDpx418+cgK7FWi538T
JxiroD9K2xvk3dt7qcga0LNnaa89tjabvoBExGywyy6spjhzrXeDxJcHX4WdXHjKLqjbtxdTasOc
pomLDVGIPfg3Y9ipAPjSTAvcvEHEb/Hah96+W7fUy+L6j+Zm0A2T6s/v5MfbSdn/ycGZDfyXwfqr
HbQO597OzbryVxaXMn89Ovuvv/fvyZn7L142ZBRUJAQDcZV/8d+TM/tfQNOZdcB31Cyg6vzk35Mz
of6LuRjhwwbSjxKzy5r4/6Mz5198tdXuAm4z8xHEEf6T0dm6s17HVcZmqwoTwmXM73AeO1kPAokZ
vast6hxY2tskpUdUq6gxDT01XphhrqOF2r7NY1D6NRbAcAm9JWXIrJ4T5HwHGOBWOJ1V5HiBXkBe
PglyKLXbSu92TTAPpI9aNGNz2MBeB+hI8zPbRqr4K9PYPcxOfFFoSbuR8nY0W23rsnt2cX9NM/cb
xNZ0V1TDRZOiS4rb+VfkBb+rfRoeIk25NJ0FPnFE4aVN7mXV1BKLV6HvRjRzfbUiz4lvzaEqGKf3
w5ko9y68vjwhkmoA71CGBlvzdvO1GFTRrY+bwO6758ycfoXz/FWJ6huc5pwgrOYbpm00lDQlRcpL
v321Nm/++aivx6SnQfbl6oAWgF6D8dbEScwzJl1rwzRtAiktGWQCFxiJtqRR2Xeq3lxqUU2QN/ef
X/RFaeBkgWEHxACSZA9ojX2ywPQay1zUZptA0dzYX9WOnDijZag9adBg/QVH9CvNTbYwVuyLKY0u
kiGfd7i0esngi0zTGR05X5yaUtqIxJ7hLn1YXS3AXNNfz2R5LN3J9j+/63fYvJd3tULPGF3DdTFO
vpQzT06Cp2sTuGq2q+Is21hR02yGTAlapb+glvlCP/apM5SH2YyR6+seHT2i1VCd1238YIsaBGsw
x0jmawjJvV01BcW3NTCLCJYpbfyYaq/CQ6qKh8vOCBHGu1MMJiXD/Id+J/0EHAE4pJvvq6jp1Asb
Bn1m+3VkfavRIuwy/asViju9UcE1HCGoneOifvju8LwEX+oQ3LRT4Q8k7Cne57qhTYnou0szhK7E
7BVM3rtwRHArQ6F60kK/QMET4825a+8Z66HR1Yf/i+8ILZLlToBDSeY0vCFSFIeRKtsgBrKa5gBo
RPcFIF7mQxdrAxcre09J6w2CtTRx8IKeWqrEMIO/ZEdnsisUFN8HW4vjAQYV0RYXhDXNe5VeRW5S
yCFVmiAFCXws8/SQyd7d8fHBLPWxhvvzvGs6Ve5i88s4oqEWQ7C1mkkHgWgz31rCe3fop6BZVrVO
TV/o2d51eT3u4qRoA1zGfzdRuhEpBt6Gnm6cNi32Y93P2yady0C69JMEez7UTfdY99C0GO7ucyf/
Oso59ZA4pZeUJF/laF5IG4AE4FykcgccWPx+Rqe8iaLpn99ZybW25OXG6vv7OGp/lTVvDt1Ilmlt
ml6a2/q2ijrnqNXfYguqhI35/GwK6JcJHfY4vq6HxgpoNqJkOxfuymRp6btinZ6ij+6W8bEB1/El
omLPLETbWqPFGnTo54u8Hp7rpkGOpxdfJluPr7rSASUo2itdJBujbIEJ9BGjWLw643jq901NPdQI
mAJLmiO5quJ63ob0dvp8udEJ9PlcJPsIazTPsToQO4px2DiFDO/T0LlQs+JRZdSNxFyj1kfF6rLd
vh6wp8tLSVdHzSxAHJmvVcufRINIhbJnfciV8b5t6fjGWbEPu869cZTF9MFplL4we+NYimfoDHco
YNq3cxX70hHll3zi80gNAazB0H+aE0rPBmbenpki6IGTvLo18MG15ZBcha4bZIlp3FU6iu05/Vzh
yvtfUUFfyrWO1jzpV0M9XieKuLFrhpfcfOkZenIX9f1DlKrXtVFXm7DU5gDQWhj/Tkx1+TKoyV2R
aM22UlhB8cCoJ2daeN1XWDqUPJ02RHi5FMc6rJIrO5waGs+udjRVhX4ILoK7wcluLeBqexmZ5iaH
8Si07KcGAMFXelJPd+wQpEiNZmNNND0zoW2Y3NRB3pnWPlV1RrtmUiBJkk1+uLrZ4bWDh3lDowDM
16VlDBh8JRWgQdEodJ500xPOw0uvccIXL+iqu8pNR6+DyRh00Oc8O2nKS7UYuEZtT7tidtggUyKh
IKCu1Y3lgXFMBryFmSvCaefO/dPyjdPkRZrJ0WBMcBSeZPiMMtWYnKMNphAKdlsAu6Fd5rmq1LAs
QwCtzaq/Tfx9Ukfa9Gzk5SiBvDG5UGg39/Oul/PN5yfcO2jQP/fkIBAEPsvB3fNtLAIHxIYqxjYI
c4el60QXeVR+VfR9YfYmErZ2FVjMfrSNMuYVApk4M5qF+3eWD7Ag78NG3NQDMcL4NpaMHlDAfVKm
+EtDp//c2/sgbyFXIkEGRWavDY63dzqMtV2ooie8YePniUjeSGXx69Bibr7Gm7YqZEAJSSZXfdPE
Ap7JtZ5dxSSd6G5YzuB+EFFM0xkBtWDS8l+fv8p3GgG8SjJ83iImqXju2idhPY2g8hW9CmIqK5+W
tK09RXSBoawz8rC9MiqdZukQ6KZa0DLPbizU8Fb7IH0vSpDM8VZEOsN3uSnG3DcjeebcMU67X9wf
Fnkr1o4mCOfy+vNXxw4ws2IMWwwoMN3cTwYz6iRF9KdVMEEQD2OW3yetvGn4PZjJ29k4ZnpOB9zw
raqg12xtFUcHU8S+GO0YsMlYfx+1v6YifpmAxtQo3Y7pdK1U2Y2qu3/UaaeoxtfEGR9l6cAnSJ6N
NrmsamNvkHZX85O7uBu4fffYtELPfvz8a3ywWiiPNMRdVRom1FxvH7Yz3CgD/zQGXeM+JODEVDBV
gEsB7eg7Co/DFOf3//klLXBrGmww5NJPC/i2QP2v1qqJJRYZ6O0ut0s031bL8EPW1lORGYe8cM9h
vw2e4ySvBijHmiE7RXj65aO/+qhG3sZdGOcTZYP94HbZ5WxlT0pN+uz+WckR0BoO42QeFMfcYWr0
PMvich3+f/7o7yDo69pCINGmgLUIp6ckFsAqo+nO7ghB0wQXEpXHRra7NtFuZWh8R+wKtRevcTlr
Gze9zwrnj7UbJv1rb5lbM1a/AaRAPXpysqczN7bGr9P38/rGThZ9aRg1ttrcWOrm35Ci81Z7Fg0E
V25pnlL2MJ1DXNX6xwpfg8+vfdr4/eedQOohWbfQujoJrSZg6WXplBFgUh/UCOxFoXXoCjQiBvPa
ISJ8frl3PZ2X62kCgyPUXNGhOzleOtuo066PGIgSXJjx/xWDOOihfHbG6inqTbwGzemRs82ruJml
0/af38BHWw5oMEh/MlsDxtbbLQfpRU3SPkVGDpVMo+6urBzmumWSdqWXrTAPvSPPHF8frzu4Uysr
lJ6KftKbTQ0JFMsdp2AS7rHtoIOIR6ziUYtkqoWhOorpGaCsLntWG+shT9xNWiUpQKk2MNTwmAvj
UZOLZ2WgmoY1qn3+Sj7I9DlaYdihGgPQ+cWX7tXuFKNZWnWSTYGjiGsZL3ifjI8jjfhq0HafX+rD
1cbHJwygdkt/7+3bjwdk/CUU6mAlIq1qZIhZA2RN/mJf7DPe3n5+uQ+f7NXlTj42MXsqGjKzoG7z
S1FByhrDYzZDKcmzMwfXx0/G0cp0zIKffbKuU0aNSJTxZIMbkuD2QZdAxAf1l02IFOjnWhXay0H9
LmZwRJKvQqYRpzFViNRZQB1MAUz6C8oNb0zNva2Av9AQ0GQhN1V41EbGkYsvB+vgLiZLy9xlGvO5
zgLSVTrGzs66q6ngO7jhr6gxH/DReSrm5NlW+0dbGvuu1K+n2NilZXLvKOhRlscELy66UNeFhNXR
/KBgA0yT935btsdpVO7ytvL7oWEoihJCLy+BnP6RmNjGuDd4y+qq7hTpjcacAMiJ82seNqZGsuHE
rO40V/5Y2DmFGNe4ZEpLyDnY6L9qPcbTsP1TMhfn39D2GQFyDYyAU24NspGFjaPOyWXuYvyyulhc
aSK+dYDT+EtVPC2tRWQHuWB27aOo+VOzbh+BSu9W5Ztq1naiT2Ck3ORl/PvFDkrI8n5miCmRg+lD
6edYymPQ+DS7QetarTdbx3TFhhV1+YRB1WM05xcTyoBJ/HVQbAwmU54PzOo9GfYWyD9QWIF3hblT
bbgDNZKGeXYvw/lWK62HKdJ2YZg+CQXp1SrymGMfktH509XGblbrp5IjOTL0fdo7x1rmNwjfXGVM
WNaf1ynxmlmrctX3+By1JQqExvWiJZcuuhwk834mQXFPgHLb4knNiyczNFqPEbNH2vRLq4GJLVHM
csAgiaJjfVgk4VTPBpgEPcuFQjk1fJq5BGRe7HJRXeExXlM/9VfOYu7Tpt4q1GI2/HIXMnWt3lqJ
echWLwE/M8U9OqbpalsEGN14nAFHrSF/dtsWF0j9LCj/g6OUBFzDI8mxkXM6Oc/c2W6WqpvJb2rn
Ty1RkAg3ihr+quL4mcJsjalDci6p+ijOkFLDQqQnjB/qeui8iqDJmOZRtagcakNO8pj70TQ8ljii
k0t+HtE+qM7Iif/7SieZAnZ0jZrEC49ndlf5kvuSLHgZzgXOj7q/r69zeiZwRlYV1uJTkMfzo4V+
CKDLrZlbOB2EaMl0j8h4Wa3+MBTF2Qr0o2yRAoDeOm1EDs2TQ6Kum07RjYZrKyzvVoANH1v8XNrd
4Cb7xFV+GUN8M5AaTTnrVljVz8xG/k/gnvz5234f1KlFaGKibgNng3Lk7XdNCw3AUkKMLSnk0J2/
0lrzml7q1Vr8rBvx88u9m/StnBvWEKN/VNlhdJ4cIh32YbKfqAfcMbvE1u3gImQlSE4cNQeLHV0o
TnG/xNWuZofrwxX8vpdfa87cR8vjmdtZj8e3RwyfYbXXNE31hV779vGNQQfKWNLCS1pAzvjoum3x
3JCWWghwzWrklbp1PSzqtuxw4rALv06Kp8/v4X05yAnHGAAuH15AFKxvb8FELDLU1ZD0tO6e1BnA
fZ3tTWv2c1PHv9mkxVzdTJmx+/yy7zf0ellG92jB0TZ8GRS82tC0HUfIdpzmWRdtG93e27M40Drz
l9A4M+n4YOjAtchFqcupyN7ZbxJK+xb9zTEoakBo20bJkSQcrlanCGu4XTvjqFuBXjRuV/9ejg5f
qo3fFWK7SquMcAZxLjvWqbLVK+2w3uC6HLQxO6fft4bOk+XAjUIMWVcnQJh13756Kdlk272YSJ0b
3H4wVfirl5dMteahvo6da/0eR4VGsfzPv8RHe+LNVU/2RFN1YO7wUAqY63nWACwUgVTRpFAyihvs
GXYa4KdpVA99gW1dOD1msrqfKgSRERbsih+f386LYO67l4B8LW0UqgIwOm9fQj9GdLfLmrSrNv+y
GNdz8TkahtTTpPro5FUBdBYHSopMiVdWedEpVTC6yTGtxO2LSXcvrt2qeBY6qWhU3aRq/DtlH6cg
GD1t/jbKZmdjsjc3N+NSbZ2q+m3k+fXg9J62inxmq4OAkRZPtarcl4v1NemHR4YujzPGlWi8Brh/
PqqFfSg6hDDI6NeCxgTXJVLjttfin+tSVgDGx9wI8hoe9J7jWgC549++Hl5WuuO0tCHzAHjrri5r
/rpxa9vjlTE4j1hFeGoTX5jheFVp+eXg1k+u1t5UBdPYULmue+1Qpw9d7frYogdSu4yX+taBl07l
Q7erv0L0lcPRfYjD8EGtz6kxvJMZJogCTKC8A2ELBEychIzETC190ohamVve5C2wyzocnqo5uujG
7LeVWEA1cApgi2VjtAXuCqa1JVs1H9tcPMR4DK3qh3OtbPgrzehAtrQPTgN/YC6v9AUPkTm/pL/w
SAvwYgof1/icGvHvMwvto822NhAtTh/33fhlFFSpg8MhKDTBzboHdbX1xuzwXkItr6L6WaNe/Pya
Hxx3BscdkQ/1KIavJ+VSIWWNvgNvrsus63Qon5eOZSRIMFyIWnpxJpd5X4rzoV5d7mQr5aOK3avJ
5frhEiYQr3sP4w8lt+5KQCpoma9+/nwfRvVXFzwJJR2uMWrrrswULfu7CqcYJt7KBqIyUz+fa3R8
GC0JE0gdMNDDguhtoAAPvahi7XklMv0pR2ufbUioQCA7D41u7NadWhYsy/Lw+UO+dPDeRajVPxoS
L0pcp0nLGJZNZHYgBEWDlUBz33Mj1HrJ73hJn6TxG9bME7vzWmTR16Ucvwj7SZrTFfv3Z0GagwLe
bU1fpiDxQ0P6ebLUW3cYr8ZB7Js2uihDZbOuCyXX9nIVIuu6pyI3pTfzhy2TJzOEd2INQZmGD0UO
AkJr7tHeuo3Dq7qicz+ld05ziKvqxhidM4fpB+1j1tSKT0JpAhcU9WTzAziOtK7kjHpRhXP14lA1
YLMJx1L2zy8hESaFpsnfq0ZIrOYPHZrJUlzTM7zAH9YuvkfcqDIqh1n0T4r21emHnaW4mzXmRWOE
T4VzUS6I5isbFNDwQnLr31WLF14IclovmpvB7Z/Cuo4h34SoKmn+2kXTy/iizJb/vNpZHxccCkJ8
9PBOE0ZwDE2mKjQ4tEZ9VLMhWCNF0lo+8tgHjT5+bNyN3Vk1ug83Er1c2hxMzoV9khfPbh+rZkde
jKPmdpAYYZONrGLYcw9LFM9ptWrutay5WRdWh5K5iKOv6+En3fDP+iraor7PnF0ZjhdhlgjPNSug
/SL7OY5rfFU2iF/T+95MmXlmhXx06y++aozaXwYhb7flAr1tKiSlGhyrg7M6oKA4iHDh7flwo30U
T19dyzmpRTu7H8cKP4lAprgLRsJLULimsrqpkIVu4vynaOzrtCsuoxLx+rawMJ4WO33M9/2lLuML
q7eva7SdPg8QHx6QOuJ0Dgg+PC7MkzDvUJ3nekU7MiniGyVOjkjNwoIM3YNYtNRbX4rDaKDE8W9x
r/kn9lZa/m2N/kqmyh+7gV5Bn92rrOR31Vu34PsvCQapJ+0gQwAzEEr4C4DMYTL6JwMT+zqvfyeR
dS4z/Oj4QPiGztcqQInY9tsvGYfYRamZtm51kABlCKt0Cjdri8Uqoq9rsg6WbP/5u/swG0XbY8WC
A2uzT91++MkcIiIzBaZa/Rg5kbsh+VrF2kOne2uGNJfpVQHRWTowq+qrNcqt+6JtnENaFj8/v5sP
1jIpKJ5DFgkPiJGTbdguTFzGFh96YFo3q9MT4L1jvlBFnN02L2f/yamyTua4HJC3Fdr89m2LZKAS
thKqlIU8NbKGJFDNJzua77Weybq9tUz5DKX4oVPM24rTZjl/pK5H5v98D+9csM0sRWpgzMYAUVUU
j0ZwAPO3vCp/p3DJjLCEdwD5Q7rNwST2FNW5RvkHXZHVt4KwTm+E8HF6pqtJ1BWFwWHSKvl9gWcb
7+EeA+mbZPVZ6pMLrAKuxn5jJdWZXOmDUPLmyieLvS2h3VdzMQYT0mp64946Tnm5inNlZXXvuvl/
nn2uUqdr44OhBRKBb7/2UE61MDK+dpK6OBAMxl0Dug02GG0A6yKybT80wzOr+aNHXHeWAcaRK54e
KkLLszzMVgk7kfYwHtPJS1M0ynNYJFk1XcfwKz/fP+9A85QK/If2E6ouzKROiR1pMSWQm431mPQ7
nSpFwYvP6BmId/Gd0sf3kqaw2mtQTh0nuAQ7KP1EbUMvPjM9eN/We3sjJ8miWw81tqcq5/dkhWRQ
84+qaqBkTsbfzx/53IVO1tHgjLQvB20IhD49pmX31zUn3Y+i9Nvn1/n41a65wfpi0dQ6iU1YZipW
afJE42Ac0Nz4rkbLiNEMcdKa0Kud3UvQWbxfrbM2pdYpu6GYvYrmqZdn0X8qCvXyoRGEWqEFAuDR
SalRKqpoZWQja24Ox7aGqo//1YiuAqy+zvDq6V5IdBhc5gDgufJlOWcP/oJbOIlduFhrNA14IQ7l
6dsd1WDiKw1owEGej1uUiBDyZ5SH2MJGce3Wi+bFRUbTbS+awfWiQYweytIIk/TKzu17mJl9umkJ
TX7U2I9tm2yxOK+DEo/Tja0tQdxq0y6vS9O3I+trd9nClPctI0z9sB2uljqbd4gJlPuh/F5KE/Zv
jNflcCiRMd7mYX8zWnjoLHYGXzkey00VT6YHqx9roMFiABR2e+GNeZTulDG5V/oZmSLQULquXlJc
h76ImXYwbsMMuLq2QyNQI7EEtnMdAaLbxpPqeO7czbuoDcttbGEsYK9mOHUzV5u+KZ9HhAuCQbgN
rE4k93t+lhZy2ZWOe5Es0yZuuy9lVXGyu/tIK/5CKrwbmbZ5KJg2WKgmP9uiP0u8WFfF6TdjML7q
EUHD0k7BrK6MmjIFfhIomBXReb+clW9LoiueEOGPWcHDOJ71INKMCy1V7sxi+Zu0EQGiv/t8M70g
P9/fiLli3w1IaO66q1913nLDqlRzSoag0dreJ/NGZkB35aYPDXjoSID75SxS1COG46BsyahNvBp1
ZA/gH9qtDS1b3iDxE2/CFlM3qKQXUYD/E/5v4zIHrVAPlkIdbvZ27VUZVLMOdJ9dyEtAcRdLUXbY
daBnUeTJoakZ2chGapswrlIPKyTDmwz9QsywjTMtNPwwHoLFPiAqVh4KixeCpx3u8tNXWbKO1XTv
Tt1RxtwevUblUNbUkOCtd4rWP84VFj6ynn4wxNkkk/2gJeqVqQ2xLyIb45BaewSC7gZMEVFPsmc0
Z+bSb+MRXYbiSlZ247fCbrxKY06nDrSqokK70pZMHprli+pILQBYDq9/QONE6oufluoPufQVPils
hB69nFqPfvdNU28sy6xg9XY3RR8+2ZqGwFBiHeopUbZjQxE8VO257HINAqffmUwWOoFK34e4+fY7
j2XIGD7j/VVOWQWzs2CsZKoHLDvoA/ZeMsfgyZsUW+IZHYnIRVVpvi9M9xCWBbaiBfPHz1feh2GL
EsZYORwMAd5BF2IjsjIl57worTJAY/Pe1cZ9XlYoc4gSEXFOR8+Z8x2KJmu51j3ho/i9xdjVd0a9
9jMB/LGYFb8BYeZDNPAVxZSUpyHUgWXVRyrdL0WJYpGdqn3g1shTYhm/L/SvHVpP/A3U/I3sr2Gh
UBW7bhX0M9z0pZ4YOItfLYLEAaTaCjWaCPRSbm0qO/01rRMCtwS/aDbRZZW7fysV4J/Rt9dpEhYb
pVrRyEbVB5ordd/LgzZNn1o1UCIG2XOSI30A3jdqUA+jBIbxjV4IYcIfqOe3RWN+s7RnVcIbtvoy
EJFovaUoss0ygAdNcgVpAt5GHGUP0UyH6eVfFQM8aFWxjsn4ew4txS+GiSbJOXeNjyoUfEi5GZgp
nHTi5ISHqq45mpQcNAI5pZHuoW4gRg7LSnrU7bz2VuwWzF09OTLFimx3hFI8BFEf/5zz8YJ2GIQV
DJ4/X0nOB5kH7oaA3Dj7sGE6RbdT3Y7IDMCcN2Bj7urxoLcxLJYxbJDULL8ucsqCaERixGH2FUdV
6En+h9G8tiWE/W4ShjzWaMOWr/K7MZrLTdEvyB8n91UCarIX9HWiEekYBbziImTlzUYHvDkdbMbT
tQKJrFN35jG1kxGzeaDQJfBPZFhm7IbkCMbeLHEmsj3W8mYVTt9lJvfGhBkjogph6blVqi2Sn9Ib
Z+sqrLLO63ug7YaJsR6sYxxnRLJNFPUqiSd925TORVJAiouM3vEyHa5pvHoD9C4qHiCo8wjL1cJu
gZ1J5/tYgDwOp+wAt8IE8mUVPh2cFl5RrxbIHwAt3g7E/gH5A+ABrevH/ZfBMc2tXma432nO5dCP
NiI7mdehaLOvbURSxgYTzSxDrof4iIrV55/0g9kcGvfkHKy2Fdx0UiTECMX0vYaMfJHG99PYfkm6
DnFAwf1X2o8yNt0AtZ9u27ROdCZzf4k7p5GSsRxwPlwj0cA6KUfjvisjYPDoMGSh3MBU3xkVqGo7
ObTU3F6WuLkno4FO+eBcNTVk/T4sflpMyXzcuFHQqNrGbzijNgqkSiVV1CCa5uc6BxbRjuPPWktZ
fEkS+cj71Md2Tr7kSJPA451a598qnW9EOl+TneglfhD48XUglrA5ISCdbFrZ5YpdFn0fWJr1vbVF
4gNA7z1Xkd+1NEmCQS0eLfxdkgZTjEmWaMxkgBlW48NwTDbOZKes4uw61pvSz1pFCaza3ubQcRAp
EKh05x01ansch4ZQxevYW6IPve6hT5IaqdLa9POBlV3o/4+z8+ptHMna8C8iwBxuReVgW87tG6Ld
HjPnzF//PaXdb9GWBWuxA8zczEwXRVadOuENYA0ziZGJJG4Zhh02OifE7EZzix4PYQSTlpLpPKcl
QOvnrAhUt5cQgss8/zYKgvVkFCutQ1omqFGdy0d5PqLUNVem4k/L6IeSLh6b9egDLWnyUtuEdC/n
atMGM6kbMAOms9oh0IwmA4ggvhvk4QAFlQJ1NbEix6Rz1TReh61+q/IQqBWEhat3kI3qNu+XXnGM
S6UVyOE9oNtoEfX+wlGaYePVZKSML/Ea7OV5KAfLrpH35qjqrlwrZBOR1s9ooS7LIdiHCeHbgjWC
W5sLtque23W9AlaO1167DPImWY0gpTQhhF06qMzJ6bRDncWNSG4XQevtDSSp5l2bV64dsPuyYrgN
jWY+QO9Reu2NTk3nKjkerXWIWGFRGonrJ/kw61W9XqrYXCPJtze4WJAQLefQHPEsahwEwJRbuS3t
jdkg2DoFn0HGQDhXygHJnPhlqlJsyqgh50pty65alhIJD9L4TjL848tBsaw6e5pXTV+iHGfOKycM
3Hqkyy98tJKwD+cnXpZUrlIFFc6uln1K/rmS77Koi9YBENqFEImo5SGb5Y7kQA9Jrt0V3zVS0WgF
iCgEFyzQdOetAAgWLcw6n7p8kuZlhGyYP8ke+qPDjjbBvibrVUPUfECfOHONbEi+d8rMnwUtynGO
vDTwNzWkq0BJUbOeBx0CHfM4gjA+gmc1nCx7uQkyG2w6k/qQXCbU5LWe85nSB9F2Q+/jCjpXvRQY
KBnh9tJyArV8lhEmU9JaUWv0EOkTWq6jwRnRq0egWU8UITcRSh7gDZNRg9wPYL4PmPU4Wb7nO0Wz
LEw/T5KyaBGE7qh293af/IoSz5gNTMCKTts3Nn4o2koZqh0siZ/vhwvtScpdkllaSbQMzzORUEcW
x4+YxSho/EWSAFJoK9+8N/X+yrDtQutIMFV1WnIoP8vn5X1m+5YcVmAEdAOJMtGfo1kteq5jZqFv
l1xpxp18Mb5thL/WO9sIGOzQCs1ZL6ikTZIV67xWFoXmLO24f5DifK8A8tOy9C0BSSsa/mASfk3W
M0n8XNUW1Rg+4Bi8r7zgPVCIhIh4aZBa1DZ+F5CAnqkhRSAaM/6nXFcPcbRBV+ZFTN6asLyTSA7E
bLvQ0o/UPEYGLOfOXMpgLS2QdR1AIKkCGmkNaPJQpCe0qcnaDxESscj/rKPIOyrOvAil32LKINyi
xHjbLDjWDOgMP7+rwF7DVxHRk5G9i3nNxs/SpyLrX1Utfv95n1xqq/L5wGRrUGYYW55tcqvyIUFM
/OgE6AaNmBuzN+e2c4MTm1x2qzLLX9UwQEDHWP0vK1tAL8WUHZjpWV+oHRFsinU+ZNM6j2NXPQRD
sLS0+kFMhWpIJymD2wQMkLB3+nnti6cDyeDTfFj+NqZtUclQOoH5F81sMZgUn0h8i6zOryx18XiA
IYA5JbSdz7u5KTpUCEsF6JVJ5VtAr1wFHCRgICXz3Lo0lz//sgukWlsIzivocmjYgp1j7OMoR7Sy
GaC1DM5jbetHsam7ur8VquCDtYxRsJLieA4keS2mSCJ2mnJ0Zdr/zSCBph+PAdhc0UXXzzhrqo55
YUihr4CmyyhL7YcGd+gAGYmijXe2Jz2epm+EJUO4duilmc3EEToBrvrmVbyfIJsOeLzemHazj1+a
CROgdke/aq1zMn9+aZe+EfYx9CiR/RFv7mvpT1Ko0v7hYW32/zR1cwrWvZjFa2hSXucknFoJ5yGM
TSf01lkMLbqv61HWB3GSMTuq2giaJo6/I16fAqswFs7Kg8Dp1DYpZlW9S1n9RsdxZvfKoqvDp9Gq
axR+5de8/R3G0S2OPLhJpO7k2EtBYlA67zh55V4EogF0EKvPlPxmsvyj2SkHsb9ZHehql38Aa3tA
wzUx1Ge5sG+cQN1CAM6yhuKqgiXXZZoLmOkZJcWn0UTLTRqx02q1KxH9YgiyLQEZwqUKWutZCEpr
JfUzWe/nAe1XSZL26NEeHP9XkDPIx5/xjv9vaSTFPrSZ7v386U+X+LdvgY04wGE+PjobX7+FNQXU
zRWhgMTcIX/JPvvR2xeorCsJVTuU6tkgWSvkwm5kLpagBm0W5gC6fR3zlaiedXh/hwpodDGEC4vo
0bRXFNmpNj2OFrITeF3WgK4StR9nFUZ8Pz//BU6hmIcxGGOHCnjNWSEING2KWgU4QJkbR+iCJ5xI
Gec3/hYHpk9qHtdIYjeM24MicBFoyBeNtu5gIZpMLeMONcakRZNZhfZ7zSflJMJ+/nb/frqzMCBA
4rRowcMI6yIQQM8W4SDN/KWdWzddGj4NQCjFEK+wvdmQyIuQoW0UBku1JySEVQHhn9GiMyICmjpA
cKU9jpxbAcely9Srya/Olo85t78xAQqz+G8FFjdatBL2YRIQkSZEntLoF+ISE1PJsbav5InflOhF
rHMoH1UZ1Jkjn9fiutKWMZrqw1yrvNwVCYRl62sRz/DHOwgUq+aVdy1sXoHfFbuoCRBFFIAeE6Re
FDk0zlRXrnT4p8nbSFGtWdlCDP8rgEFKYTyPRvuQIPTBy/gsy/JBEPcEQCiHU+jm9ZTOvLXIJ/Iq
W+geMw1Nh4MPIH50nG0s0I2CUDDZ9cK3PazHve3phJtK8iaNyg1NQFegBP00XNZ1vU/7I9RYGjvp
opa8G03yd6Vjb0TyIwUkuChcwQkRQLG4TT/ld2XyVwIuIlIuKenfuUqplkDtilkxvzkorUfTSN6d
ls5A6S/D0VpXSXynT7DNc7FSHk3rsLSfr5wOEbm/7T+IZojUMQ6jifr1dI+FQd2QALcg3r2hwO/m
U7dKIvM4lsmGbvVc5BoWexF/jx0+k6uK5NWvurnmRFcy8ksFjHAp+/9HObtkrDSsyqbrhrmfR+8M
HDcooSYzEbPR6lqI8FY05cOV3y96F99+PxIu8D9PxhdnobUakg7xUVB3dH5XAiyUl+Wt9GDJ9YMh
8Hci90TYZBFIzyIawJm+kv5c/NW6wQUK10ZXzplSni6VcZyIB/Cyfa/ZK550PShbnBSWZTHdB9fo
riLeff/F/1lQP4uH0aR7gRpyGKMTQwhMwNTKzwKkoXDHeWXxWlYSYDGAUAixXkl7LkdjQ0WpCZMT
QYL5ut8Grhhs0YgAwlTCYPw6G4WDcIcenNo0T0pnPJuTfYw177GcJPQ3sKo6pUA2VgvSFL1LKiAk
6x4jtVXS/ULI98ouPHHhvr0fxickv0hCqecfxPfbhA4KWbc3TYfOlo5R498mlb7yzJFhgvMsonE0
cp/Jg3kIk60y7vU4eUWPMCLSqDWyDiPzUeRQ4oz+qaStIYyspCR3S9ta07PMgONVrxw2UInTUqRQ
YpchoAwNa6nbXTuTrCh1lZEQIhdXP8HFDcCkGB67zS88h+WNQahmcQh4F1tarjSHth66meDUgSY/
i8rPpwX5r+f8+bBd3OpwOaEs8I9v0K7CDyIptQR1hsOdlNm+6WxaQc0sQZyhsSk1h2D985KXkEEW
LRHlBCf7jhXRELbVCnG/ijTbl6b3UR4PSZV+ZnH9OuXVm+5EOxnulSLH6zrQn1X5agUpYui3HWWp
YKFpy3zHjuCckiVGDCpfPAPq4e9hBWNIVZHvIOFIU1qbseU9MuO4DeTsXRBrwwxTlfpKsFMvBnvM
gpnyWza8mbNgZxmdFFJ4D/OCC0rL5Jd0Je5RfYtz8WYi+eji+EPwOMTHSfAEpBF4LKzhWS84ho4H
DDLiQU0hnzgVr2EjbfEbPIa1eQzsYTWV/urnz3dxx4jUjeJQpVw6a6QjDpV2psAoqrGysnxpgzzC
HLHzvQDSiQMjxeGVCHUx3xVGS/9eUz2LULjANWbrTOCwKTlMg+prQi4lSLKX0Fafy7hdjthyoEe8
CYxsj1jQHd4IBxE38V15Hkr9aGPi2ER/QrK0SAW3UUK/+MwKsP55k7/aQJJ7EMhWlF8JXZdgLdDv
UKcAPwni9ry0neoyk8eJWbnnA2Rp/XctNZ4tk4y9c1ZYRLwHmfUIsuOoDf6mn/K5N4yvQ2Xfju3y
5w93sWTB5Ewzka0SAOCzt5gi045WOFutsZL3Vgl3Jj9XtCJ7ctgxsmc9oyI6pPPJya/ccJfakkBp
WBjwJcPqU+n9FyDBLkhGQxnspTx1hy6xV4DJnqui/BiCap+X6Y5RzMY21aPZR29Th3a9pNz7oX3o
MhqU3WC85tW8BUKt6OZK14ql1A8v2UhunAgpO1P1l6fY7DfVNU7fpdERzw52WQgdfgd9KeFkZF5D
EqQnwR2WNm7tPRSFsRHpmWhYCOu+FrHjSr/XYyotgWWuenOJjPYj984KKNhK8PCkmpGyOMqZkWN6
qt4lNOMqiObi4tQy4Kh+tQwT+eXKd7+Agvzy/Gf1jA8OpgwLsgtbzt8Voc7tO9ZSLJ4F9WtmVa9J
4G3KRn8OuVYFQ/fKA1y43b48gEj4/vr4DS3fJrM5A3Ztbmrgnk5tHUMQRVakUmi+ejg4QH4Vh/Pn
lS8lDjDPqM+JrQpKY2f5a57jbDFprAwohxLYGB9H252qeYoZrtdMh4r2pRQ0c10CYpAwJOGARkr+
xlxgqTpkt0O86518lkUgvwwReDwG0oLhcoINU/joTOdhOc5lD3wr3CQ5rg+tmuxElx1p/G1qP5yy
iast7EvHmd+GFAxNGYa8593yJrbG3AxHIguTocKJRSNoLd5qhDA34Jr1ZNMnpHciI8zx83sVl9LZ
7ckZFi7QLE51cBZJQtRwFMli6c6H1OADDwCGYRH7Q/uakbBoZfy01NnmRboVs2KBnzbFzAQIfhVm
Jwh+xBBRvNmff9m15c62qirVKYgabhpU5jc28TGGNs0gZD42gJSuDgYudT6/vEmRp/x1NGQlDM1y
4OeVkbLKO3/b6uFOJP6Ivm1E+Zql7LwCXvNMZSgy+TRA6er8/KMvZWRfnuLsmNSF3OqKuNOFng72
HG9FIe+YpmIr6C9V+3dKt1n2kKcALu4M6SKLnM2VR7gwt+IR0JgCOKd+h39Cs7IxxeWk9iAC3aLt
7hySrdD3P4A33XXWvIki1OIySwZcod8U2Hkkdf7mDZObh/Gqcoor3LYLYAUeiHEUeRnn63zG0OQS
3KSMKtyTTKSsCkYljot177qxwl2ZQF2xjF3kW1d6Y5cSQqjcCEsy4YBEfS6jCLDAY116714F36xJ
nzVVcnO9Kig+ko9TZdb4vyd7vMvl+Amv0KckGV6TFycdPiMbcFI9RK/G0D20DQORSjsoRbknNQFf
YhzDycNptn698vEuZNM8MzEWYgWR/iQ98tcu7pMkDMqesa+mpcdBSGmbG8FGB1P6oIfeWrS+6hYN
Rn+IbnTNjcjafC27cnYvfrG/nuIsle6QA9Qg+/9rimB6L6U33FZwKYquWuZ2vo4g00hJeOWOuSBQ
BLtZNNIsEyCecl67JWmColhPM9PklzqMgkQDTce0KT8qKuZxtXTjNRQVatK4eLwef373FwMWE1Mh
USU2jUjX/3r1caxO+lTyo2njLBRa8+Ja66b6mKOsEejXfu3FyI8cEuuJ2cP5iATy/zQ4mk/GX7Ih
ue8QG1xl0U60oP6HH/bXSt8iceNHRcBKjP8wFnXAfYsMMbsTY0ab0dfPy13+jFRgmqOJd3kON/PC
3gnSnkq4zdsP+qUrb/Bcx9MWhYqmbPImbtKSwUWpBUd85edXlr/4HRklCNQwjrbnc/tmVCu0dyhI
J5mhRaxtx1J+UGr1VerUGWwe15f9VSGAg9ggqK40TAdP28P16rpfse086JGCy1E9XKOwXDxUnGtm
LhrgwHPcFCj0UB894vKQDyg1fnaZczMxJA/MfuGN3h2+Jah+XvsaF7fZf1ZFbvtsVztJ4pkBqwKB
2wmKohhsddi2Oo3y/PObv1DPcuPw64xTyNXPbuAJhE+RjLz4iLtGTPqycHgV6XpdGjejXe0T0Qz4
ec2Lm+3vRc8uXLB1cWZ4BUV0WSwxzgQvEzyppef2Vr8ROy0swPr57mTWK7BUVwLlpb2Gdp0QyRCo
mW8RS7MzMy2JWGJ8rqgeMLXqVcysUvoLXpRduUn1SwUI01TAd+ALTfWEQP0rRvVWbihtXtLIFQU3
FrhYOmF+MMQo9qbk0lMxooONQH8SakdmnoCmWizEYnlWhtN7Gac7kHkfycuQM+BTwuqtGulNmlK0
7EZ1eyLVBipoFwYL/NHQJE/zF0EZlZ4ko/tsDSmZtbbv+p0xznpmLXJq3zS29NSV7sigrEBBzhK0
+QYA938hUCNi1XkSq5DYiJkLVLjzfLk1lKIGk8O8Lu12PeZOPbqUM7WL11KpuKCHV8GobZSeLqNC
Qwc51a3jB/mVXXcCBX57DJJ2RGZh4X4TKZlkPevUAE6YGGzh+CXPUlu/a1KV2jn5iD0Me09E98ZE
UbqDsQwIbm4iVp6mLfhRASgCODm3qugfQ8kWg2W+m2H7KFCRSE3kKOkC/QDgP0MI91MdwehlopVt
VHvdb0ucHRvfHQNv1Wb5rW5VvwMJXoetMPkRxm3aEUAeE0kxXBeT3lpPX2SrvDK4PeltnL8EbLRB
j1DPUxiehRbJToET4QINzlCm28BiURLcxkBdkir4SEWXpmfWXDn+OHOspzi/CwPlaGnOs5loBy2V
MSTN4o9M6l8zsz+kPdUhEQNBSMw96ECdGhahUh7banw7TbFyo3ljpHk/9E+prL1FVn0Uk8wsvdIm
uxSqIdBgnAA5TfvG7ca2EuE/iELcYM9dq+1AUN0CSX6kNrzLTdONLQsdtiux5DQo/PY+BdMTocKT
RfnXUK01fYQCTQDzrzMPngeIXR03WdOr82iQckYJZusCkXsGs+G7vVCSlhzJWwVpd4ca0z9R+Dsc
1RujtZ81HEMXDA83QfIwqZmB7i4mW6Hn+GCfJXuGSyPd/r4VUGVEe4ds16JWvYyKCJ+pYvM/hGiN
GE0aTuOA3Orr71IRKMdfRRwWpe9mo50/xYaM6rK39ugCKM5W5czoDBlHA9Br2N79vP5phn/+XkkE
UAczNAaBp8biX0GzGY00SKaupyGovxudMvOtEVG1yS/cNMZYgZCWG9VO07xNjT60xmAit9iDziAh
QG4d0E07WKlycHobc0YCG5SoNYki83+5mMk6M04wwNGg3VUT4rcefq8cNsfPdjR0MY4dHEQB5M/J
NyxXbrTXqhwAEsh3A2gPhSZ9Er9g97ArjXtPOG6X/afcS0dztNdq7R3p3ucagtw/v5RLjWDopbQQ
wX0xmDsPpFHn57XU1/28UIEz1030FNLjbssWPhNIxxLJ9hTbxJDPMtkS8oXZuxxF274BEpxOGy39
Z+qa/TDYyLQSrwRGhI6ynUi/FUmdZRatRBRw5RnV6K9Kefj56S9lGsCbEG6ilwgt62xHdXmS2XbG
NVjL8M9FZqMY8VY0YGthTpl3d/QZr1Qnl656XhOqIoKVS3H9dReXJb6sfVuhZhEGtyJOiUTK7ux1
KN/3OGVc+UCnq/zbrkWQjJSK8sA8b0qhfzZkeASwXl+Y3MUdHCD7pvS1aiYwSpMX/irw6vOTtPsX
ggpF6K2Cu6qYxUU4PPfT+89v3bj4CohPJgAzC/s39esr6Is6SxkEMurxWm1mDbEb4/HkBhursiEG
yXgD9S3gg2lAbyGQsMeEkaHEmKapTEFJDZj4DWRpvcK+D54agR/3xuB2MGrsV73qkzE1hIsquFVz
9bme1ZPPYcUz1e2y7tEZjXdbYITGvt1LRbYezdumLPiDpfDD8jVj1utkLokzaw31No9IkERKVETO
ukKFqC/JkWTBoO8wvpgaHMG4nCy7gDbYkP/0kjQLs2iZFNKN4nHjKs2foANWhfTmz+/x4mvEMoRp
sAmu+DxPriQoByYuEietn9Dyt/LQvorutZkg4UhT7uflLqbING7/s95ZioxJeIRhqcdpmbRV31rP
o1YD4lAZehnHMhkPdgnmLtcOdtLeOWH0+fP6l34uc18GN3Q2aB6fHZwqs4rQxMxjrnR0XWpnpTX2
I3Yvn3SBF/9FC0Uc/vODQ0ZGO5cbh3+KiuivcB+Drw6LlLaPnzwU1nseSTeVYa1jX52PcTaXyukg
ihGPwuTnH3rxyOp8Vepo/Oe+uYiQrRZ9PgltFjrzomNzkBhHiWQnxBQzZ4Boe2jSMCJzekQ7zEI5
MOdaiyAq1Fp/fppLMZIS3AF/qTMiPi+Dy8kY0qr9t96v2GVt2TDtY2gUArSFmLce0Bn+ec2LUwLI
NPCsUbjXuXO/vns/xIUAmx3aV7YJpcXBwBVgJeIQ2V49OW4ijDOTA/O1aIpZXxdPvR4/qWa/x/IZ
1/EBZmqtYgSTTjNVuBsZht/MKhOmrGPfoGiDHWqR4wNSOtzfRTWzww5+ByfdrBXsyKOXWC6f8s78
7Uj/+MJeVsLmOVXUK/nhxdYidnAaQyxAxFhsff2ddae1TCKBUcS+sfWVR6uzyGwaSpHEiJYiT89A
2c4Mf1jZSrmStNBldB5gR5GmbmFOvyVv2kflB3YccNri6GXKurdBsbZyHK3NSPkNg8zo2mutERGg
z4+GISaoPDh/nQ9xtKJvdLMi8kiZupjiattpGdJs8iGyctEIWUiVqyLQhJj/c5v4qzylFvl5i1zs
kJOHKQr9YGAS51tkhIFuhgb3GozDboaQDOYyfnyf0B+PA8bNku24udq89fYfJSlhErEBjP7Xlae4
VEgLARcV8hw9v3McTI34taWNbNTAM49h2b9pMhQO5a0hUqiFh4u2cuwYIAxtienstZB8KST+tfo5
SgmG8ZTbiAWiORE/pYhXYzzcINhT7i3kS7z8GjbiYmQC0YUTgC0KtvObW2uLPO9gS+GLK22kTlrL
Y3A/KtSjhr9V8WJRuYJEqWhl/R2Z+bJOpAWksu3IoDkygivn51J9ZSB0xzbEOhajo6/HR80GyRkE
tcYhrcYnZK94zirjledg/iu6FJNc75uYePXzZ794bmkdcO2CEkE/+ezcYkunlIanAn9A2ll0tD0x
SVZz7t5M2lIbkOTTYLaSYOF7e3NCxjuGai+DGyK9cpXeW9cwRzIyDi02MRlZjUp0k6XVZ9FHT3Jv
bThi1576FE3Oj+2plQnmExmLU9T960bTs7AztNrkS3h5M1P7N3S9wF41wW1qU3nEzJwLoTZujmt9
WuuN9Ab20wF41LxNClW2ogbpTNE/vR5PUhPoYZM9ZZO5oYW7KkUpOEjmPm3lXdIRSkdAHn3wB157
MGtLbIXCZ414IDTEDDPaxW32HgP07CT5WMvOY4l6o8CGWIhYhNaq62I0irA7MioI687eJIo51W4c
6AjogAwc/xfYjHvRiRQDQWOwbhymrb6FYqbN2LOpP40u+wg683kynaMf9JRsmI9juffeh9pcUlOi
vdnUc0vB/dmyyDujK5MAkSF8e99Iu8smlxgyKmcZRI80om7FDKwyZThAiHsQOp+iZ+oNw1XJ5Qvp
CucRejY5koM+ydligTchtWPTNQ2wPDElZz0m0ZtZBcumucdrbGPgytaCufMTf/3zabiEqGFpSwfG
gqXiN1Jd2Njp4MjAxwDl3paFejDLZJcH4TKJM+QN0BAEqp0VQMQVHW0A7xhp9UcU14ige39+fpZL
Urxo8MLBwGbSkb83k0yMYNBYZVgH6tiM+8/E7t+LZDnIdYnZln3ntNHhVFmorXJXGd6aTknnDjhT
zjxsZ2k6yjNROw9avCgn/p9oeguIYJEf3mJaeSW7utSscWBHYjpAQYRq0llSnZa0Z/OKQe8pyRmr
Ei6GvuhslatDhwmp2/dhUzw5avehecV7kQ90YSJouxNe3zkayhNZ0akfYmBbr9v46hhwnTm2QUnl
pFfVByonD6OqvZoedu/xRxA0KlZmMpo5uLLneX0lO7iQMOJBgiwoNzPk8vPYOMlG7+sj4BYxbwxi
6yjIJGIz9hBPwM8/meP7zx/9UgfRQS6e6xfwA0bkZy8x6hRl8HvSKMR29jS6VnLnUDp6zp8akQml
T3y3iNQPonFtTB/85vs09x+DeHTHEZd4w4ceC6+qVbH1qIPF0OKRlYKBciudThMVH6FZusHRlJ7o
4L/K6yF0wJT0K6+s32IxwVWSJ4E18eDZ/A+/DZFiYKiiUv6mLQ16rFBRDOvmsRqtqsmLZmnYouOe
rQNVuCJMGbWv59r4JbmdLKPeFz/m9TDNhoLGo270t7EdrnSJlCyFej5DgrJfVrE3K2kWDwkm8aoT
SfgPJnMT4wJXMUt7XknhTMJcc9M22WdiQf43zPhNGzjD5VC+jPFVJYJL+ZzDB2Q2ICKJfR6/nJo2
f9ulkOnyP9inH9Nsepc0jSmtrL/GQdPNEpR6ssq8R3Zxpwbd0/V84tK9DkUXNU5cbaDrnjxj/7oh
Cz9zqqyldZqRfg/RdBe06oPGPCbXTawvt1UZ/hb/KtPfAt8Adg/wOYhupzH+xPxrbo3dQzMxnZzW
nURpURiLJpoejFxatVJxl8bXwsfFcPf3A2tfMyDTT+1cOz0wfGZptG69/MZxBhRj/RcVexxBpbCy
dGlb8X1KBOsR51L0bCkP9V4wjXR+26RSQ0ThbW2FRz+pfxtp8lJH4ernjXzhMhRC9BS1NH0sxF2/
PqnmSVKQhdG/yJKx7m+BHH9UouNZmfaVVvElgCA2xhSrBFUNEZWz/KxLojzOtJ72lm4CF/Mfy769
Ry/iqbO1gzQALnbNyrn3rZQBI8jTskMqurDdqNKWpdKBoK3Wk1yu8tvBt5d6q9xEiswQ2IgU/Mjy
VSDT2mxjgB60M1uIcz+/q0tIMibPXGSaiKLfmoS9bfmx43PoJT980orOp7axb+JAOnbOXcilXimW
O6i4JCpXujyXRoMOPs/oBWFY811aVCaFUDWdhm6EMegM2U7iQ/injPrViPe8qyBYNZsMunPIKCxU
D2Bo9BibPVV3Pe4VI7zXjWjuC4ckP8eGVWe0NNN6WAFapL7iW7eX3DYCbJnEMzuD2QBfsjUnDO+N
YitN9o4YFWKDa9J+k+J9N1mf7eQ8aVp9g9j4K5GSRt2Aoy/QFZkuKoptVzbqJekCUduA9VHEDPoc
wGGqxRC2NV1hy9MRSbMfrNo0Zo2vkzvRbnHM8a0b0xerjJ0Zub/B9Mk8SD7qb140PpS8H8sc/nRl
83hlV1wod3gwYfgN0I8U/uyaK5Eli+oRwmeD15xSFM1Mboy73m+fsBr9aJynQK8WfqkgJpC94En9
XlBzQH+uFmjBPZiV5nbQqmahrD5Upf2g++rrz094Ag2fZbwAjvBfVoAzy8o5tjpu+87uyJ7mjdTe
FX5ymyjZyzRVe5UcACjvXB36bZoVT12l3mlsFvS8l7a5172ScJvcwGidZ5SPWgUMVWEwYKvBhnh/
OxGvrofPS/WsEGbnJsOGiV7SWQFZDroky9HIPWkWe1U3XhO7WiuNuggqdEuSnRY+WnGIBH3+lqFx
3IXao1nbr2Ke8l+Uld/KedA7KscOxDR/84W/hkhetJ60hlfOtZxgXk5UXIa3ijX1ruyqYubY4ZU4
+f33ixVPszT6F1AvxBP9dd9FSHcMTWeWc87rg9Sgx6qpg+yGAzmwOW2HCdNZGp8NDbLsqYD8oaJ/
3hdMakYnpkFVZTNn8u1r4U+89i/biMeCKU3v75RDfmPTKh0U105HHFE7Vkp+qxQZUnLdGioUclvR
E6ChZ7UKnwK52gVF9oc+WnalxEfU6NJTwKagXEQ3DWu9s+OGEVYSg70u53pEllRVUr8FmmKQZNbI
lGiunSqFq0pEJvQqEDlVqmk5lqiHUbqiBJN4GCgnBL8mkRkA+5k70QqLqkFIyPjW3C+Lnd4oyiIv
qiUqVMCZo27fWvjMB+jSIQgjLc2mv0FTaIPuO7PvoGKOO209DFN9DRkkRzyJkUqtK5cmqvsoOU+V
OS6jTH2lQegvhan8cuqoJSLNv8WLZ+208ixs22SdIQ476xz0/MZDXYbBQulzZAA9c5sm4OH7Zpn2
kel6DJkXiNa9VkXnzYNMXkitpW58DXS/PyoMzhDEKhjZ91Lw7ExRuHG40ojoyjaXyu6mUsxFuyA/
6u/tvJZpBEw26oFLK++l5Qj6Y8YVONKN1cxdGGKbUcvIIVY5UNLBXkogvudREctzs9/UTci5rLNb
u+iyRTn4waKtTWZHJbZnimii2L9UG13Fpq0QKrGXYzwUm8FUt0Nk6nRq2l3tVI9hj29wFXof6A62
W6su7dXYthi9QjGaBw6qZjpNzSKym41Ucd1LpF/zXlLvJqVf+Z7zVmKxiHMJANwJc2O3m+hLh3m9
LyQHE+MEFb9kUt8ZmLpl4WQrJQPo6CBQuKyMScYHOQsp757iEteySorhLsRqjIqPLC2yxs5uTE2e
gYDJESSLVN4TMzBrrI0FZ+0xBlgK9Kx4sZBeGHw4UJI80tdoWoSi8mVdqqgj2N6c3u0b9fW81Aq0
LLtsKzv12g49fdsPYTkvEstw1VEJt6AtVggMKTMlkz4g9W3qPp2QFbElF8E8NJSKeBuH9aGamuqQ
jfpTpKZYo9S2gluNR3yKURgamnJp4n22SBGncG1fusmGyd7oUcGfK5n6bVIv0g6ly/olQXV+Hk3K
iLKXl234Uu2s0JBrjeRs1SH7uOh1L1zkmiKE3DZykFXsZqlYAFPdeDDrO4v+kNeEN8itSwscoaeZ
PujtrvENBu22UW4UtKPTgSYbrCeMmi3fnBOh+L6G9YAvb3MM9XlvFsO+LQaUNaf1ZJn+IaiN2NWY
iQ5o58mSXrrkAOECtz17XQ6oaVGfSLNaoJw6rVZWgII5emY4LIOufzEU/yYvV06ioA9IFbmdqvrD
kUP2kg8OvxrHfFYn+S+q98SFow58Ioi7WRPZKz1k8hkH/aqTfOeQmcUqYV9u8EZ47PQMBlyepA9K
QHNN69J63joerYJ9GfTVvqj7Dyxv+13e9nspi+7hX+vrVJVGxO+KEn8hJ1/lVvfHHsZy1xfRQm7z
1Vgo8c5QYTV6evsPZN5kXvTqojH9CPSZr6LoWpszSDShJU9oelgsD02zj63oEBpTePhIuzo4pPJY
r5zGLhaoHMsLNeoMt4oQiBwq6tA8PXLmczcxJHvu69bSQS0YoLpGymIai3hSo9tYulPjVr1nanVA
ntLaIkBmcHgDedFCsnSZlPerXb5N5I4JCArPMGXLdebowZyTgcjgGOgo5uQtSmL2R0JIwpGi/WUo
8Z8Am3mcDc3G7UwmE5m5RoJPWhl138x482j5RfJ+/D/Oziu5cmw701NR1Duu4E2E6j7AHE/v8wXB
pIH3dmNgPYGemD6wrroryYqipBdGMJPkgdlm7fU7zcn54wZk/sGWfC0q3FhjqR7L8AgsZ/vzDO+A
abqcQssmDV0q5qDcN+EpXbsbeaFAhynnnSgUzoc4u1mp4ofhmJOdAzmkHIkT1+I1X7Bor4dVKdUJ
saN/I7Zyhp2AbAz7qBGFP+bsoCXA6wHAoMQQ2KbMniKLyOSq28JW9puOUji0lmd5GDy2YOs44rXo
SmF1oeJfhHegbm8NY9owhcz9QEYixiAnvpmPeXt0sto+9hyVjviBVJ6A9zO7yQIvvEwIrV6/VLqa
7OYuOrVZtoZW1WwBQq/IHImq48eXiBnOaQog0g2T0do6RhRuMa04CLPoTupM4m6VZbYHjfClaROW
7UpMAfagmy5s2aoKw9yp4gm67YwsMI6J/O7knZoepYXuhcKivMlMfq3LWfqGbop4f3TflMGqLhzt
hnBTsuJsmCOmNJouQkrhG3XylCWSszVDIDGkafhNOm3q1wILOJoF+Q4H2cGMYl+y7J0Sw2grHYM2
Mg0q39bFDkYEkaWm9aqVxA60ujgB8zzlUsPVmzauT0u1UeBnTZRIm9A0rcDODCa8Q7O46SiE1FY+
T6kPLVg8MKFTEys5VMxq7zd6eSePXXnQJO2+7tRmJ9vlXT9NPSyB6HLWCvgLdcyCpiXoi5PWCZKk
csA0WX9b1Yg4VBRXQ17TuolNzPDlPb/n7GSMuHYyczbTbyoEyj4B5EVQWeldXaix32VdvAGu5ZDy
bnG0l0V6anMD5Asr9mESs6c306UiDSmG4WdOF89BZSDUrDDS9Oteejb5SSDTnHJ89VgcdKwoOl/u
iLHSQ5D+MSou6zHvA22sVI8pqB4KWQ60SPPrUcKKoWhsgjYx+l2MsTjaDJARhOYUYSuBUex8klPg
gAnO1BGCDJ58RjW5Iq82vbLlBcwB9Q/MZh0HDoGTPGGPNW2VkRNCjmktBsqH2knOUR2ZR7LmzpUZ
hm6V9Rj7ZZdpfiuEhcGetgxkpEoNOVoLC3cdbRccTXdoZGFGwU+T7Dw5YJtGtOuoOfaBvOjFjVcn
iWmeLJcYhnnb2PISkFq4b7v6Kq5tPWglEe70aFk2dDjoKiZLd6RiE2fUU+NeXVp6Z3qh33x8ic+G
EwQ8EBJILcLcUP4mh6FLCJmhyTiXysUSypq/xPmDSGWvTIxLNQmbfZRrVlDZebcZiuxoOiFZ0vH9
NNiKGy5xt9FrJw609DxL0/5KbVqWe8GHa0PlKVvM9dJjNNfBImP5P9qlD883PM21NJ+FKtO5gZC4
LVpOs3pVXeRjk3q9DscUXEhe3RVxIU3tMYgF+rWm0wMt43jfCDxUUE8+1s4ke9oEBccoBOubmp61
cqadU3eaOJwnimdRcW3CKpG9zsKF00pFTU47QGAxuNXSNEFjtCHvYTHcOCaQIHU0gJ4iovwgF5AC
C2druYrgs5obfTLw9GfJ1UTdn/q2pxluiLtqYcMzZQqF2hous4lKMDGlXYdB7xZP62vWw/SC3kZ6
IXRod6F6lWVLcZ31ybarlnw75dltnhf9xWh20qbRmmwriuFsmrApSDNpHQeOhauWdC8QqnuTPo6u
Gs/aTq4z9SSBNZZhGO5HpZzw4LKusFCluol4a73Vt0czVNtjoTpY4STK6BrKJo8K/Uof66emTs/y
zupxB+PLFKubqc0GlxDgbD9MmXmUBxt4Brn/QUVDgg/sLQG746OI5/OF7igu6yw8+JxSwCVNdNKY
GeQgyyV2LK1m30p6WLhjUOCj54ZdYt5lYwwluGwldjK8n5p19w0RJmA8DddWZ8Me4mwvqVK8RzdC
BIr5FmOgttWx8Q07aC64EBzrWcaweXAwkqifrEkhCbkYJdZQ5wUjOAUr4v6epYLsYq3XvRLXPHcJ
lafFHDmvz603hAOxKf07xrqJ28lTSXG62pHSTevs7q4NvZ4son0R8otiac/sDNuU1KxMt/khSwIL
3Ss5N4M0sauLhPYqx/gosPqeHlHCTErt1DjOFQV5We6ceIGKqRXVWVoW2KgLLwxJh6o5V9CUyoNx
iBwXkH5wpxANR12pQROncKVifTfYMX8k0kJXtEz4Ob/BNz7z1uZKbUeUtdbyRtNDuFIpyVvVnPdZ
hDA7xeHKNxdCwGV1CTIH+wSr9+ZBOp/0CF4j4Zv+3OZeXoWvql60p4gW0ZgOr+pS3DqXBkcmt2sz
jca2rG+todpnfJOFWr3rpsrcOOrceWnUcR6so92st/2V4ZSLVwxm6tt9dyPJPAArjJ9GIJCrNukv
Bhm1QlYR0ix0Wpv1IpatEerBqknyEJpfJHYH8GMcSRvsMDTSZ0RQykWpVvbBObMkbEoTDf6cHsvX
VkjYQxM2V9NMpnGi9jNjvXoPG+NUAmTzg5O3DOMNL633VUvLvLK08F1PEwx8m5KR6ixr0Q4vb9IW
25sdZSebYemZxoypKyfQSnE8ZwSpUCW8ilRE3BxFvKgU0xmyz2KjlontG+FwFwt4JblwtikveulH
r32f1VpyK1ZkV0bmujP7cD5AivN4UvliFv7s9JkbivFatzqM8kfR+wqAjTXbWJTJ8o4skJvCKsJz
21T3VjdAttV/jNSiB7NXH5LwrdRDHDtrQ9vldn8VQUs/jjpR72veCAYxPj3QDFfi5idUCJdEVYZK
gxtONyteVJc1fr4YiSvhQhRj2e6QaWGNXlrP2Kc/Cjk7hL1mM4xzVE36jRqG1jEqq9vMaNutucTF
FUfTKioib8jKZd8VVKpmJh6zhqvN2l3aLK60NFttthOXMys9/2p50u27Djvg8qeZycomCsX7hDBs
nwk8nWNF3rRmTjh1Y2lea7WEAiwJTYspHoNZXgb2mHFmE2wOms25qZex53ZaeWpdMWiXaUvQVNnN
d5xha0oh5gRj1dSKPiDEgLE1udQAkRebxXBM+yWmeC6y20JwcIZS7cmSg4TAmDeykKuTlePtgUif
PD2zOVNyHDNK9UJyxHwc8iY+L+zROXN2HQTjw8cXC+eYiBUtF9Z72WPezpJetAXtmQ7+qqw/D3kp
iDLLzjo1ewsTGsYEfhsknGq0iqauTFwZw27s+J9vSrm+wCD8wslEYI9jkHS0bEYWoySpM7derU56
/XJs4xM2AziIlzrhnm4d1sellTZxEq2HvyFx01YcOD0lrpFVvK78bpZBrKzQDuYoqt2aF+xKE/Zu
VY38oDeoqAaOTYr+U9XC2JNjhOGTQWNxmq6W0kH7kqqXOk4FmWW/15J661j9c9/epQT9pVVasPpk
tKINZk6MNTIq1PpMp1H3xzfWcitpE0Q1B/ecAc8GVzUbNxqi2Gtttoq6pKWI7uoSn3EsB5JMd+c2
Oc0pmRGUKndkjSBw0jjtVvdRiqO5is5K78mCj1jCIL8LN8THq5giJimW0HSADbfJSQ3Wh4lOYFJs
5CZ7g035k2H2NpTGzwjOiWuIdzl9g8J1Y0hUttBISFXVczgk+iMslW1p5dU2zMNrYdhXYpgdhAoa
7Eezt+DrkZ8c1dqDqi7y1kyzmpPaYAV5GsoYOPemlw88l1pb9J0+9cu2wZK+Yuw5LbTbIr3JpvwA
rCft8nm+43n0G3pxq3+YMm9Ua1SCaXAqT57eM3r+1ORtGyyd8GdZOejLom9MxMxBS1HSFZmv2ZxO
oQYXvj2lS9CkyxDg6I3tvDJP5wTAkFuvDj3m9JiXL33xaOVFu00Hlomy7Q6LlA2BqGTqChvDZos8
BnUNXa07wwzWas5MtAvF8BcJXnQLWHr0WzkvtjbMwe96rF/4IiaUYVBOSAeYlTtfXGPAGOiwEu/a
qyjbmO6hm0qgM0VMQG0+kIw4XiJLKz0Gf45fIy7T34AFX3kjXAKRWGgrVWPNZ9F+7T53aUbSZa23
PntnuYU8QtwbqQ4R3Tm09dRivdz1ZLe2VwviNIqHdgM9Gzo4euwATUK5acN3O2lp0lnZo2Ms4Vbj
6ssiF3tUQNtFlO+mhn+2YSfJ1soHaTvSm6zlZDNDc8Z0o7QPlWVvlSR+banHt4lckTWfDTtFlV4c
VTkH9+JgnEN4knJOjpFf2qm2DeOkpLKxSfApd3bRZpuO8n8TQq/RRVmvpt+3zmABELdL7o0pnI1J
jEPQDN2rIvoIWLZM/WnIc8+cYZ6zelp4K4FxG00SBpoz7a2s6rfjQkI3PmHlBt+zxybs/LZ19IB+
LoV95TeG9A4lWguaUUGS2kYglIK6X85OdoeJfN1pXpQmeTDJhKJAYMRLqYpomImLLJ8vy6Vji+qd
qzxsBGVYmG4h+FCBlvaOhPrraVqwW9eaMegrjpRLp+MyaKMI4D6rgEXuPcb9dgu+BEoGRatSlYYl
dsDwb06uiqXCicJS3yxqY7UpGFVdoQRGuSBlwbJoq62pB3KRRMFQo6PRjQZLfAqqnxQglh3SJ8zY
HAqFRZPiS/VSE7WUHtGJJ5yBpzJRudNep6TISACw12Ye/udTccpDMr7Gnl51pY3XMk4BfkkzkshD
X29EFKiLUtygiHBX0T9lSqp7s7FRTfQOU582mw5vA3yf3qTCUfHlRw8qhTSmYpzwS8t5lx35B94p
g4dVycJbq9PV3HVXsVaueVkHmkiDa5CfsrFqlWsfc8mPbO5C9EgsrDSuAzVXHmxLGs4X2gCLk285
1cQHCLVrw8Q5NgOe/NTUSWB1zgv83f6QYqhG5pOwol1dIDRSBHlM7dy2fptDu8pH0phsfaNl1ikk
Ty4YJwGPTm/mXVhHL20CwWiWJqSaeMTrTfKAM6mzS9tN3/XgyuvKN+FonUQjp7Y5PM9xfJg0ugQq
QmOCwrUUgqtB/2SI2fHHMQ+USyclLqgGl6gKOfRI/yRfZRbtd6vEF97A6tGk4wsGBx9f1c9QfkNW
Mp4PkCuWMmS5DMMfc1HMW21gqC1G8NFrn7Htl2mVzJK8qeO28z6qRnOgE1py8G8M5WmNkwm5ey8N
08ZNw0V15arG5AbLFDnP2UB4YB/BI3ZIHlVNdPw3d6J/gW8/7gTGFmxV+CVfUK16koUQDcl0iXHK
2gEbfoUCNh/CQwdb1NdrVFMTPaFKaE9WKwd9TVi4iKynXC2lnSawaxjz8dKk6sE6L6Hhaq0xDbRK
O15DLLHMhBwhy4zNx15bApreQmTKFXIy8pgmats3JIbaKh2mxZ2SbgCpxsxE5PFOaxCJ2tTDSXau
m3G7F/n8oIiycQsRnULHimmfxie1qKkoouQ9L3TDD2lz0seaReH2CqLVbzaIr3gorx54lm0KD0QM
dH/dH6ycyLRlrdo1qUWEoxWHGttpGs/0aNZZJfB5crvVI67oRh4d5iyjmfhkhpyW1MIOhEzfyXgK
x5GCY8gcH04iOQ+p2KYF210YlVeWSfKLUsKWsjqfxkUHbYo2EAE337z9r9D4+vaxpUDmrYHvftZ9
tZ1lU/frgD51A1hFbQK4tnqbAi+V9HWDes0rUaTxoTKdeGeDv+y6LsuCKnRiT0tr4Dca2AxU46IA
4NOm/RxpQQd6icKzHPdanLrWYD3QjfmuWPjKp1kvHmn6qv3RVvb3r29iSppqpCkIcmkRHunk+nvp
oEUGPj+TNKXHTmQ49CXhHWzkrp112B+Fw1U86k9FA4ErBKEk0GiLIclxQZBqZ/K2rvPrZBkj/Meq
lB26eyIzLgyyBH8n29yAqj07ceh/M6S+8PW5EfZtcgaU1S3J+oTphmMZTbPOahIbE331jFAgzvqv
NDKSIX41NAWlc6xX1IFy44qUFI6JZEXQzVQEvdB3E+6fS7RTI4Ocu0zUGzrRLsWeyoXrBCfXyfAN
EK1+LdS4ZDxcDBrMBlTqT1ymGHaeCEuaPUXRnXVTuo3wf4KZyPPs9Y6VIEzMPefdPSpSztI952+0
gDZNuug9drSXdMp7t1JX79BC8QqzrA/C5twcguGafXH9909Y+YtJyzJtqyimbNRTnzWVw9xooMeM
cz2v6rNRtB9LtKYUx75LLqvOvC/6atzZVrzvRiIDpxn7s8kmiyzEWl7rbJDJ9KCL2HMoy/6Yhf/+
S05P98//4PuXCrPdJIr7T9/+c/tWnT8Xb91/rL/1/37qn79+yy/964/6z/3zL98Awya9uCKbRVy/
dUPef3xc9FatP/nf/c9/e/v4K7eifvv9t+dXZK9+0vVt8tL/9q//2r/+/htUH8S1jOF///Nn/OsH
1pv4/beb//t/Xt/a4rnMn8vXv/zdt+eu//03xfoHL2X1mMbzAGH4yr+c3j7+x/gHNSJKM5YnSvEP
E4Kyavv4998M5x8GZC+YUNBqVxtUpktXDR//Zf/DIKkDoqbFRPr4e/91jZd/UDn+eO48l399/0t8
0pe9kfwpyB4s9Wg58Hj6xF6nY2onM2FAfiOkYx3q+9pE85Ul0Z5TlMX4cCi+lZt8LqjYWPxBwYN2
/snREMzQsvJjREaWok93lQqZtVwpK396qn91hevK8AsnhTw2RUOQJpNyQTnC8/szVcYe9IKQ+fXk
V2VX+MjRe2QpA854MpxqrSguVSt+R2MbLHhxTZV1Vj0s+ZR47bpB/f3FfJljXAsG9wZTjKcFN+XX
azGoIji69oUP2XSLq8gmUob3htzqujeOWqjU/t9/3ldyLqICbhm5Cwp7DDM+rUGTMZUtxomVT/pc
kJldMGqKp0ZLv0pcLgah49CqRxdqhzR37kgPnN719Du109cxAjd4dWTlOtBkfj6xKjmkjLkiQorc
DVcJC7+2oOgLynylPY2rbYQi3WjRyzf3/mX9XSnJ//9jP987bbG47PUSaFLNqLbkzG1tp8LjP3sy
pHZToEx38UrhH4b3rB+ybwbe172Xz0fha1L9spzCNvn1ZZdzblF91RxiQk4EjiJ5CnGrVUu+LERI
TFsS472f5kchbts4g9hazXgQWAEtpGAo7F2Zh4TZDM9VLr0UE4EQqZy9c56EOeG2Z1JZnTdWu6Ov
6lkrgvn3T++v3pnG9Zur7ojaYd2P/0Qwy3tCGIyJcE6qomO06EejRvpiSMOtBpC5aipE1ZOSLOXf
uUdp/OVf5ysf+6dP/jRH4kZFyx+PBI4NiTfn2mMaWtepET1XpsTKois/GzG9dql914THwtbuCcw+
VU7/jcDjy/FlfXvAxlSvDkYDzqe3lzVGZ4TWVPtLocIRS9XbaJmPioZH/GDe//3D/rIsGPhBmWy9
sFZldCrrEvanh20btdKpKgQfKXHoXNQHo9Wua7M4xBjdTOG36tUv98bnQQBeLUwoCvFm//XzzHwo
msbJGp+e8j6NGsKXp8OgpgeVVzqgo2ENu87H4YyD2nVGpFWonqrMepHrDnsLp3o3ZuNFra/mvn+Z
FOMl6chU7PWniR67MfTPZFFg8D2rL4oqvllB/8LmEQ66xivBbglvL+vze1k7kZzDYD62w5kW5xd1
Hd10IdxOGPBjzCkHsrM9oI9reql15byBKUBbWF+ABP7+tX2ZIzxGpA861TUqc846vz7GshrTMG4t
HuNYPy8VG0lj3itzfu0sazSxfi2n0RF3028cgP+CZI6YiTmJlQlu46b+6fWFcwWI2RTtR5B4adj3
hZh7Don2PcKhSG4Pnf00ZGRhzvnz39/xB5P1l8lpUB5CHSS6hnHD119v2ZmyEulC1vqxPF7DdsSU
z+gDpSCTA6Uh3XIodqEaH4u6zvw8BcsiO5sWfkVDggq74GIXrCLinCBZ7P4i8jnSbybT17qba2SE
6Abbnakyvn+9xlHqrDxR1cbnXInPCvpi1aoPGrC02aZcsOgunBwokLxRuGx3I1ngrMXS+VwnN+1I
qW5FT7DyDg5B4UPaXM6q82Kr5jeP8kNh/MujxApTZS2TmfUWbvXrOvjnSd8YfSMGeJJGWLwZkfA1
w2TSiKtV/mHUBB4WmRqU7V0pm/d1NJzZtdiEg3knq84l/p7XkSzflG1zJxXsF9P8s7TLgs4BgTNO
sZ8dKJDmCnUUevsT1Rinf6UNgHMwyBIc/vKLVMYuQ4Hb4cXbNMWUB3lCgp2U1u4Gqv4iib+rxb6s
c59u+dPApY1Y4LXLLZvqfE9I/XZ24qvRHAKiMPd5pW3/frSu8+/LE14ls6u7OpP00x6Wxa1YRCGx
h0kalsjaRtfji0ayz+uhv3AEDymf/8dFx3qLf/rMT4OPlnuLHQ2fWavmZZK1P6r7QtE2RnxhFjWp
sdlDtPCM23j/9/f6Fz35Xz/403Aq4j6pzDJu/LBZAlm/0vIaHL7HjHlufiSwweSefqeDzSBQtAJO
l+ba3SzB0GqM/91DACOg8qT4cT49BGceYwRvXItC0jzszuZhWFiCZwM0IDOinTTq71EvSODoDlUq
f7M+fjWhWN8BhxF0OCSuqdo6DP80s7Dr1BMVHys/HYDxCnroSQ/M1U4G0hagTEEAi8htV8dtFVpP
bINsZTX0OOcBogD4QI3HnXo/KuI4xrTk8Jt5Wj1mtCXd2yMo23oPFVnIHqU+bL+jXGuJX4XtsxPR
3Kum+UTjeR+Pcg1A6JwG1bhsk+K7nghCyS8bOXeq2SAmq+8iwoNPdwo+FFlap5S+KRm6p6PZOSb6
4xKXJvHx4rGd+hrKN4a7sgnBezBVX5sUMCN2yb5rx9PSPVqdJO/wWiXhHaSO/nRfuFlvTt6gVdPB
Luz7XAeYtpPoaGvQZTGag8+XxGd5RBs5dXLh18skyC2QDN/R25eZypF2p6X6o6NAvBxUQpeyXdz3
08ml9DAP09KUGwhOCwTOStnA+loIPYFzUFjGvkzqIF0YFIM6ALCpUbxtUi3Bwsf40do1KTLZ6NGI
SnaQOOVbozfQtKv00/nEKyygpU1VWuohMpcHmGxvsAelQxhrWzKIL7FBUHetRaD4IlemT/tT9+0m
FDDwu5zMaRKu58EGuQpNx7f0lETWRbxNsU6rCE9cf6xlC2YqrJKPAF1yTpRdEk7ntg69FrXnceiF
tItTfcD9i3Mual4Phs9GlTuQ0b4/YW8eBROnwMDBfOKEHpRA7mWb0SvfQXe7VMlx8+piTv3KhLEv
JlJttemwKHEG+4qh2JPCOt5D4SAp7RX6i7Y3pCr1HHsRQZ1kZ1EsFi9ppevJUbONZeZATLpDU3KC
8zEYEIxwIskWDAPMJb1ps7oOtBpuM7zOvsKz3aq9ftSR9ZCPPpXDvdY7OLUpdDw5EAud5rskWYZv
KxChmukmxO8sKFTcWHhuzaYaxZarsA/Zg+FE0a7so5dpye+7FuGJUkV3iSofxAaWlXVSOzNhmMRR
QNK27hdVdtTEDyOkddShiF3wrPXUjl7CigkXCX2xpOqHrW7BxLdyeDL5q2GzhRsrUJ0kzVkkYeuw
KPBPLXgYxDpHvuSX9VTAIuUfHBPnBKkB68kUK2ARnjwlhUhhduAHYdFkXoU8OyMJ2adp72bRTBS4
ZOxxNFOAMPGDSrAOb+zwuizYiAlWejJSCX/tBuy9C5PnyBTnLf6YWzm0LtvSpDcpdd68GOfAR5ua
MM2igic3mB3E3rh2IbKcosF5yLvsR1STZgxN+byzcKFCcemQuqsPXl9n2zwzPVWeyNxSFjXooJKZ
2XCNIxy6hLLbjXmxScrkTCni10Fmvc91w60judiCnFQEUKSlx1/fDmASABN6tjFjYyM7tGLwBOgh
YnGyjEJYARCfEy9Vrd1C0KlK02AjjI7zTygBW2YCFFWTLtsiHkEWNNUF0SPETIcEOZvkAVuz4exL
xARpsaoGRLWNVCVQh3j0lWJefEvaZhkUnLIj7/lMztBwhypx3sMii40GBJSIPAgdkIksyu4RrTzA
/nikFXw2wh+KHPwQ6TNdIR/RN05TFFzzqvq2Lj+ilYcKLbczpRvo6pWbM1A9fexvtaM+SiEEWnRR
K7diMTgq1soVKSEo9K3nSYfVTG/ZB2x7TKYGUiOCpHSwbEDMegNrZfRBZgpmr35HzgfeRX3aui0M
X3nGQXGEXhBLp7Ik3pJ0mee563M3zj8M8Ry0JrCXHHlmpOnPxkp2KVfaS6agBw+1H3MXvsfwYmqF
KUkAFEFtfCl35UqgGVcqDSyg+Yh78UUdWrdLUp8VM26u9krAAUesTv1Kyskq69WEpVOudJ12Je5k
K4UnWck8yGNhIU2utNJ8yBnrA2el/jjw48KuDpCbr1VfcmBpuORSwM+MRllIaYJENMMmklZakVgJ
RstKNUpX0lG30o8mxdG8bqUkkX0IZxuS0rzSlSJdebdWAlNS/uybQK/vByCrp6jXb/SV7hTJzTaD
/2SLXack2l4I+bFrgbKg6yz7KYJKEKMZZ1SCdw9dN3u5YidEXvfA4qALslQAjU8RUlZvMpvLWowW
3DgzMIfuqBZwg8s50zxjCvEyiqoLY6YdXVb1poimdynNsVozx90QA4hDFyT9vIr9pB94RlhMkZs+
u7WjpeR52xcNJDJvFNICbK5FniUMiDiEDG8M1gJD63e1DfpqzQtIYCqdMGUn6IgDDxsKrbYFLcAk
65fksV5EVn0rSiwvO12nGDWQRVRdZrljj2RorYNEnWK1gvTf7nW3ghY/hmcdVgwQBRE5lanA+S9C
WNRAFLWzBZjAeLT0/jGc8/Oiky3UrACOZGQfusZ6sDWK/WnJWBewcYkTud1JTn7mSG2Pz8FdqFp7
VcS45s2pJ3rluVb7Z9bOxa9sG5Ws3P2UKvNMXR/5pDvHRYcYrqQL3VoieYFhVRVnmRE1wKC9z0ty
a7JPjjEk/nTKXtu+izZphKYsxoiv66pn1SyxIcYCOpD+wPXUfRdqj1EaN7g/YfUEjyJc5PeU0+o4
nErHfpDT6oIRu1WzYsAbgW2ZMz30C42syvzCqD3ZqVaDnuWy06PzJkfoUbBaxg4BN5E+bGUEWOGs
/UAd8QJD2nQdqdgMOoehMe1eslh5ttmJvTRJNRddAWVze7SRYhnrHk9xujKdrskR88aivVha9cdU
Ppthk2+kgfBmc/U24HDk1SNBoGOEzoh/jW11A6v+Ma7k5xjd95JAETCh5KLtALyMSFZUw5IyBKJu
D0cQZtHUOkZQrFWHSVZE4yybooCw2gnLo1sOEeJ9auvLTtjoe3q2dVm5T6f5Pa9rxO5G/NKM0aVl
NteWHEoUKAlKOlhaOVx6NyqNka3/Pnasct/lvlUsJsqOZPKi8KG2kwc8TZ6LdTRno7hF37ItDGnn
mPWmlg2BghaeGbjCFlTZZV2UXdsGsh1kq2fAwucGoC96tqJJLIHRdj9x4aaAbmesYlrLM8LQrdr0
VRL9GWcsyCqS5VekXTSy6itp+k5KH8TdaD+L/tkK4TSWMx77HJucQ9HMs1dKottZsfSmJz8axbjN
dfwxrAJyfK3Vz0Ok3eDy94Qj0TMsx7UwiSEFSeMJHTOgal+cpKYnIn7qb3qpg/wWdfIBsvNhWGjz
t3OK4CSMsiCdK9zgi+Upzu3LFBJzHaeyi0AOBaCxx/b1EkHDbS+9pQJcopPmLdTiPZu3rzo8AZvM
+bUhmJvKZRbtwrC5QwWD3qLfDRywvaVTDkJjzy9mJi46TawrDfmk96rFQ02ujKzVMf7aiL7jZ0qz
95OwfSjTwgaroPqpavDyZJqByvPUkxL0QRrJrgQv/Cw69nZZtnRiApU7uRsDM6dMM80Mx5xwvER9
OG+Qv7G12/a7Uy2nSgF0VnsVaV1v3YxjK+9ydTgoMqYJKpwmuzxblhl6lhIj9MctcGAY9WsjT26V
g5HWqpdhoTvZbKWyMJLg4wc0adpY0nG1BzAJyvFi0ChgVYjCisAnQGGNdQwKJHrdLnbor9RuLs2l
0LWl/CIe9Ft+VvJqlfU8ngZYLc1baMNfWzfrLlQrn4XjzarHB+gi98ZQPqUGRF1ZLh7y6jmFiVFn
9vvSMDDaCeqyFkY/BF60XjtzHaYDxzRxnvUJBm5TogzDNR1nBnvD9BA84xa2aFF6lWzd5DL6zywx
zwv0/xgc2NtaII36WD3oLLJEOWdr/32grHApVahShRHxwvpDaG41c6FGRXFg0bjFdGhrjhKnTkM/
i/qo/OMlWv1aFYM3aPTMlQxLGkVJbnDR4q2uQBTo8AsZFLfJ1nCSDRLC4ZDX5UWIRXGAIu6iSwG7
zRjoZDzkadL7THbJK5e5QsEzWO4yBx2oLqap8rvIXjrY/uwnZ4q9nLcTOrJWuo0MeQ1AUV8QNMMP
RWvZmzDv1TK8TTp2kApZoCcJHkuroB1B0sSjsqzHtIFHlIt+p5Wg0VmB7A3rrnJZQrcWcF8WFX3M
WK5QR6FuIaqyn4c5Ab7psldsUtEqk0I5s7DcUW5bWNjwkbASHsv9ooufH/+AwoVlswnS/2TuPJYi
ybYo+y8992euxaQHoQURBBCIzIkbSSautft18fW9LvXaOglosOpRm5VhVZVUub7inL3XxrSycGvu
XqCz9lVGRmj64WVlnqtIrDpH3OIBvB2q4BVKyxO2qx896DhRo4tt9BWd9BkLju4o/2ZAPG9ofYit
hB9ASCfUDcE0rwMT9hkIdspz3DyGiLVJ2QwoLFTCPlCcXYH8bxeU5yQ0wpPcnV1P7l0d90e16otN
zmeZYpLy41LslWIUe6OhhljqYbsrnT67Rvix68NpZMlixkuTrLiTLX+kNDrnZS+0VZGo9xOb0NVE
sS9iwblDjIqJykzJR6qZ62PdfzFBSB5Ehi0BP9OC//gmpHxksoH2o01YI9vqXJUnYBqzhHDweRsh
8ctGliAG3NwaNRkwjBvsRKg6Csqg2B+BtiTYbDPFW6ai+e1PwbOrhlt7mIAv9s9skOKlaw2noYq7
paOUd5ni810wMsyT5K6aGVVPKmlmYTRXX109utdGwuQqMtAsNk0h0GiitLZjYlWQdTHMtwmllAHd
my3SH1ooKDD0XT1jw/AnkS9VNUXHdB2EyVVp9UsSq90lGOlmXYbuTZym2CvMhFc3EHMwaYCvGLkR
mb9WCqruOL2qw+wlaAKbmk29jccQ53mouussS54DZoZZHhT427obNc6CbWQo65IZdkbybrLIasSI
vCRqWnTz3GRjbzn+yc/3ECkxuqWNiaFUAFmqVzSHTnHGqJ8VNZryKl0MjbszbHVb4owciqMKaRZP
RrcUhR/NSibMmWDNXIbMmegkDymjwcKbxLM9mT8psxgz1xMl0Bp73ZZltRq16qU0CTNgnkIbC+0u
6rNo3dv+OgranvyGWEOIc5dYDTbSTMXBFCzHyN8PRvFQ0cSbRyAMMTIs6gaHH4YURQvzedhxfIY8
Rg11B8DjIavUH8MIHKomoVwr252XtkdEgIg5jBHS37RJdKIMooAvWZm2wonxhdAOItElWCRTdJ+7
ao+eK9ynkb304XMhuumfW9vdFyIErDLtk4rNiTEe8iJiBqPoz941/Y2V9NwTlD23pGvavgoG6LBt
aj31vfjh0GW0+oJyh/bqhf1r0aP4J15pn6bND6ndcbrhFXX2To95m9SBnnUUvjgDhe5SDlhDaz2P
dmzi17FuSXfjXzNej5nxWhvjczs2lDvZ91d58SMy4vtMj6/0SL+dsIRaU/6A5WiWG502Y+OazdO2
RQOfXfd2jIaWsL1ZER1LI0tn46ixqsHlher3Z21TFfRf30a5Gs7iPJ0OQ4fomjZZNsef9ytVgnNR
IrqlGkrjdGmKkfIjbIh5AQs3cVXUnzb7JEffD+w7rt3ACbYl9If5lCFuSnSBvQ8X8l4fkKWqIvUX
jfvaTvmmLbpp27Gu6+z+F6D/Ky8zw9XoGDtTLfuZKc1pkRKNuyTVsT0lBjiKSajQCIJ+30Y9Vjm2
5ouk3UCsQ6EWetuWEqJsuZ2mNPoNjfCkj5m9rggqQ9IOpjTJ8OokhXbXe2m/DHWjWIA0MFYZqtS8
NvPdFPR4qftIZZmHgrn0AuuRZfpOyyuEWlrbnasRk2jcRTdp5mP9HONgix3inLcC/kGG19dTmFRT
9uMjTcjMG25qhasvm9S8GfUEYrE/nFs1ihFCZq9w0+uzhSqw9YzsFvoYfIgWkoCStPHeT51yoUV9
vcysQjuguOYHPsggLIuNE1DA0BU6AnpPKprB/m6EopEpDGakg9ONebDVSb12/d68qQzfvyqperol
zkmjL4u7EMNIGu3LRMGTrtR9c1WrPBuk4lgOhnBHc6DeVIGmbNP+PIYg9P2pHa8cE4tLbs4zF97H
JEFwvW/Mu9c+Znw1uwGLkCApKU5751H4+ovlLAVluk3I5nE2OcXZt8ZkkyCDL7hRsDMGwOjTcOWK
QL3Kqycnb53d//lhIuVCH5rX88S3nV2nhPYVpI///qiVLTEtmQkjgV2wTwXOXnpIkIB16kSnwvxH
nU0Djyjr6sQyWKMhbCaLwmQnAYUwexA+SmuMgcuovhvcYZOUVIWRwMesmtTrDP/i3rQ6tiK9dpXp
Qpk79WQscJn2i6/bHp+1eJC2wOpE0GTSIXtf6i+jQBVFhaReFvVFpD23dDMqKUEq8+YmDdWHXrW/
VXZ8UJZQdufm0ACVbVhNvWj8wmICrxAo+aINnD2UIpYoytIpseuJ/DrpOuoaJjrzpC1bVvHnKmjy
ZW+Z2TxK/KeGqkBgs+BLDINuunOuO3VmuyXE66D5lvgs2z6XPTByvuVfhmYSPv/+BvGx5aJx+F7r
KXytYbCEfIqk0uBJ+NU76bGr9Csq8Qc1ximgxd51puY7gbP/6+f0sWfNLbM8T3arQSECG31/HigC
XeYollsBTVkwb/OYN7ilEUd0RPgD49PRy8IjmTi/8GF+13f80Ki3JdNKSreJbwCDfNGPyomhqXKf
t8RgH6hM9e2YE0eZLOXK0qSawZJexOPvry/5Y7NTHhS4tMorAqLq8ooDESXZ4DC3dt2jMNL70E0P
wgtuTLPfhan6+vXhPkq9uEi6Xrx5dNxQ7Vw86VYkPv5ghJlvBSY7iZtZmwyQubqryVkNRbVD2XVM
svzUJDQCyjg5k4z5Tcv1szvNJ0EgkAYFyjEvLhrtpKIFsMHIaA4em9G/9T2gXJWR3WtxhN3HYJmi
nClr/Pjm6j9+khZyHRMcAKHIgM0vPsksVNtBA0qwQBvQz11IyH6hnaysBFREEhiWGwtkRHHrwtxZ
1H++OfrHr8yi1ehgd5CCEPXyBVPcqQkJ2KLr61kq9J6eJS5lbR7INk1qcAQd/FF9ADU1HAq9+tHm
4482CO7tqf7mNfhErs6pmFQApZLIRf33/kNriybUtAklIWlkJ9Pv3kZGo2HZkrsGyBL8F7BnMbro
z15R3JXji1Xbz0Ob/KhBLRrEwEaWjSdrnkVpDYQuCghlKm6corrCVtpRuc2a2de37+MgbmlkuLyJ
vpDJuReEydzCQBlPPZt1KUwMXZW1dcCGsrGffHM49Lo5D9Xwm89Tk93/9yMj/jnHovynedCXdfkq
/9UldmxDdK6DscJt6rnaJA/eMP2Y0hsl5brryoa91Y3Xmtb8Lj31NtGG09dX/cn4gGSI7jSQFw2E
3sVVK3nd6jnljYVwOjCRd2S5+aN1GHNENajJv5GbfKIP4HJpizMQMTio9sUHUoVgv7yOy32bexwT
TpCpnVu9uxVjfC1aWZAjI7cONlYXX8U4uBOqmzoZCym7jm+e+CfDhBRlwBpkVJYJRO/vvVUgADe7
EVOLyHbp4O0Hp3oOXd5Kyz0FSXvwPET+RfANdv6jfEny6SxNZb2AEPfDGIliXRMWiMKFo6Y/0oyF
cuhSMi1R1Jdp9NMucQRPZbNqe+dgFfRyIts+ubF5QKepzpSKrcRQwjZ0D2YvV7P1vxY/vp2gSagR
M7ZuXw4k7Pin2EooQ2sR7jZVRpe0/joztBsv0hYmRGY00uZLglYwHpOjVAhRxtqFUfvr67fzbbq4
/DxQDcOtxL9AvuHFSJ4kNoCLeqgWloaHx6Te9Nb6iirjh6o1uBuzQ0EXg9Zr+wsWG8Vn36GXRrkm
opIWZBiQvLw5JLZzoKvB0IejYGbk4q43uo0OrV645s5M85ve7b8RgHw2npDpYJLgwGiiXsopfaem
HqVKeSMyIxFYBxJofmv2cD3grDZ1c8ve5Rv66meHtKUWX8bas+K7nHwNnUg+pf7nkGOT3yUwqgYN
/0alPUh1U2KKx6+f0NsXe/mEbBbepHgZqPw9OSn9NYAFfMh9BsMN8Qe5xr7tUgpqYlj+U0L9kVZ9
bEWLGrH7dqBSOotbbZs27VFrtHgeBobA9adugnE05o7Q00WH9IXsmnSl9XTc2GeKqLma6mWDpn1e
C2eaRc4PrJrPbulS8gvtjeR6Jhq0Qnynlj6+IlA7u7G9xwa7H4JbzaMEgs/dqSgRthny/sHGzNlb
1aoqtQfeWV4WDCfzCFIWIrdiHrhYdljHrLpenOlYcELCJ7kTkU1XV/W8V1gxJ3m49fy4n7Vduk65
BQu7wU3Xu+FNT+4gkfI5difFWFgiBuNMG8DDTlYb1v3X9/+zBReuAvwPUHeJIbtcWjNktnDkGMTU
ODxrDN/jyGDW0JH1rEOVqw8Y/Nfy66wFebIDFC7XP399Dm8R1pfvACsaTkEasjF8vH8HJkZ0j4XP
PwNpT6rUjM3QbdOXtEzHhA4VH51j00mLh+u8lHO/4ezHYBN50/pNiKZZ02wS8b0tH5Jrov1p5qkd
38QlJCcZc5F7ydLTu37DGjqibI9ksFHnVtIQvtX+oCl2Dx6aNGw6Q+qENspG7wGe8p8L/Vf+n83y
dvne7PPeL/Q/HyOCnf78jp6//K3D3ep8+QvvHEX/v1iI0DZLwdf/3UJ0X5bNs5Tw/uNJ+sd49N//
6r/mIfc/chpxSIEiDZnCH4uQ/5qH7P9AaKCPIp0J+Ph1/uS/5iFb/Q+qfzbV0rnLK/W3ecj7DyZI
B4Et0msbULf9P/6NeUiuRd+9vZbJIQwmY7K6WK1ejJqlbYWlaBrxFoRGg/Uut7e+KI+Uyq6iUmXE
aTuql/60caf8PCj60bOOgiJE1rlnf6Q32WT9N2uED0uTt3OSJQW8Qpj3LvaKvZ7qVkxhf9GTlat1
V/g9TxJ27LVU5gW12io/jWb/9NeDO/1zzX/7qD7MH/KoBrJ6DxiiTSbO++/Y1EOj63tEV02p/umG
YJc79ZquxWGyiofQno6TpX+37P6wAJXHNNm2OOzHmT8urtTOcp+EMI7piPrWstsjgPSzO7hXXM6c
bu03Y9XHEoA8HmUAkuAA9HNv31/jUCtaIwYhmK8M5ID+o8jsXzRreKLN3k3L5aADxRnrvV9Pm69v
76fHpoCpsQZGN08t4P2x9SlIxWATQZrwfAE71A/N2D2BmHtJs+A5ztqHqdI2bjEc+WC+SYL45NmS
PIoRGiGsTD+9eLZDmhV5n8DWBgM9NcVTB7ipjvInULYwkpcISb95hT/5rFzLJrjWZVPF53qxBUxq
zeq9kgN6ifsHjQhtrOYBkxvghKQ6fX1ndfmWXHzDHIyVIlZvh0X1xTbKmAY1FyXxD3KxZU3VS9Lk
VP7Kg54oP4Ulg3uHuceNHUtj46bGxnev26qlF9EAGOWc0rp7sGPZgvNnlgniV8nXI2+lyRv59bl+
nLEt8+9zvUw4SUkx6MDa0+SzPTojSFRhdc1Lt3+i0/mzZrVtvtR2sXay4ByEGGCt5ruP4MOu8+0U
GI5Jo9VUntH7F5FI1ZpwaJ6N3fhXOi+7a2QvKl2jSaV5hRzZq5dDPG6YaI+aUn/ztD6afOXhGdXx
f5Iq+oHcEsUkkihuK5OM0nPblfCqirOQgoieukjSVy8F2DFYq8qNPgHDbkqEHOgGFdQEiBVSNzTg
IqkZ3UPa5F8/nk/Go3fndjEb4GfNIgWnPNSg9mVSs1v5Zrh1tcrzceOpwTd7rU+/EgdXAO+tLI5e
fCVVzova0l17exK9Ox6LSd/EprpB17X++so+ve0O+12bAqwjx6D3Tz30g6Fm0CEW0cpxBCm/pMkY
dVS+Akp9laHlsUSRzLy+vFXLAgUz+kq9Sx/YJ52dotmjL771o2pvCGh7X5/bZ3cdoSe1SjliWJej
E6kHYe+PfBN6YxwrD9BtNj35gD2HHoNRonxjq/v8cOT9OMRjcOsv7rpuF4GiKhxuQnaoxPWp88Qp
EvoxTLkZTfP09dV9NvYyx+kmu37yDt2Lz02r3WB0fN4pOTrVon0i2etnE76g5H4yqnqd9NE3r9Un
6wcC7f7PES/eYjHlamWoHFESBPPk1kBEkhq3cnqRX5Idoj2irf/vL5MUI1ZkMr3Julw+RJGWspiU
AROJddTy+lTp3d7vun03aEfdrfYWn/m/PSSjB7VW4lqweHyoVPRDkuGKIws4nBAiqt5VrGpP9gjx
26r2tHtQ9zKAfH3MTzJO4E0ZKj5ih0q34Vw8Tq8DJ+x4hISVVGfY0+lPad/fW2Hw1t7AcgciHaVg
AYS8FWs5vWdxfxOADDLG7ORrya3CTCRlPvlY3crXrm3sxahLxht0eXnqAmWJ/ORCZ6E64zCT32PG
L6sN+Fp81E10aLzxlaADqNOPlR/cT15QsclyKG+Qt25vrCZbfX3dH99iedmUFzSHbeaHqrobwo3r
LWKyLG3E22hsWtO5qqPipQVaGtekqEd0PP/9MVmXEwMsP9UPH+pUV13sTGTgaWP4DIVsrlfOUpaI
VaveIBJP7OqbN+ptxH2/lIAExWaebFKGZF2/WChVLs47ZOCQWpOAXJZ2nyE6b0t10wb1nu3smd7y
ba8DSWIFlXrKNjKhyNK2ZFH3UBS0fwEffX0X5DboYnnDubAVoG7KhElx5/3IrQMPtkLBLNGOUAb7
EEZWNrqzJpdJwrGuzQullmuX7qelITtLCm+DeRnob9r7iKZppJmFjr54RIqE8XFEhoF2ppzwmDRr
Tco2aw2JLR6kCoPYQrOxqje5t1Nc0rUBUn5Tp3rzhn64x3CMiMagcmFdzkQtr7JZA+lchI7+JJUz
ZdXMUR6mGsrB0R42bIrgtwHwGpGQwCgSJy2/DzUUfVlc0qWmXzyjkf6QusPPXrg/G4LWfDSIzN7n
seGrINgUQHBzimIZgJtnt7E53o6CVYVVtg+jAxHTmqclMHA5w7gRlGpkcZCs7VVVOzUdfUHJtTvV
irttuuau7K2DWgf9DN71dwMKTewPz5eNp4y80eRyGVjR++cbJnmrTlHDVOeMi2bAQIuPh5aRy7oU
Rr5VBNVKS5Jt3CYvWttPOCRb0F8ob4CgxWU1rAtV36tW+lja4Qq5vLrM3SFaseK4D/UYQyZz9iyh
v683br9Bpfm70CPES9oEUDGClmglOlaR7CGDzNtNidhVk7bB4UxMBXqSsu7Hna134OUFwgUlz/Vt
5XVPRdI587onH2MKGoUs0OmhElMgf6tEZUpTV6LzGg8Qp+k8RED1TEH3ZhDdRFs+yoCJTcWCHdgi
Cw1idHQfCUkfusugH36mmNYCu3bPRmgumkqcS3aPi7jCKoq2POU5TQTzTYN55SMkHMbeXVZQ7pel
rR0D9OlD6OALp4OiFXm3iOF1o3+tQB2radTyxRIH3S20bgquggQqspB8ZDSs+XICmdxLdnLrnQ3J
UiY+zt1pkq+c2a29r0B5bAuTDYaZG0AEk+6qlD+iMD1YovyRSWYzqhob/POscxMBzTmA9i3hzn7u
OUstGZslEdU3TtL087rNlW1sYhuSjGhN0qKF5EYPNgTpEpR0wJltI0mXRiBmHyJFHEZjSNaYeJRV
8kajBkvdlHa6Jo5ojVI9u9XJ/raVYO2UQXKtS6D10Oa3alBknAxclGQolj2WIObohskyHfYueOxG
crKnZMIjJr14QW8vbGDalqRqY+wA2AZnaF1X0HwrSd8OwHBXIZn3mLL8TS/6atlJWnesnRREUUc3
4pvSnQxEuWaUqyHKCR63A2dtxMI41lWQHMjDQmYIia+QfPAKgUz5Rgz3Wd5XAkJbiFzcjaN+qRds
l1Cca1sAwS0PnHG2SKtrP/E5gYEryzzo/21VjgclxAxR04il1V1DRKuWTk5qbLj1lbGY+54N8Apg
Zio56GZ8tCQXXZGE9ICAdtTQycNYhU+dRRAp/o+VieFpmRVZvXVC5zR65I01+aMK83ExAmPvyAbw
W2ycntlGO0FYwcpGuL8l9eEYHQA3w+eVPwwwj8A94b3bMeR31ObNHmhGNy8MS47Ftk/CToRFoalv
AmPY2r49LQEdjuugxV+R1mDqIairs1rNvJ3uzctwMbVdtPOroFtFtX5bKiFMcWIodRmeotor0Pot
/eAuRVeHYkcd63AthqscusGaBCJ7ZmrhIYB4M1eKuj+GmhLh1iJRPDPsBf0V1Nl3b/g2glgJRBUm
OcyRtrdHcw4R9UUpvGlPwihC2cBttonrEetURO4yn9oBRXWS7QyrOqUYCcr0YTCBAyZas0jiyj3R
yK0XysgMo/gi2b/9KAosWyiTvCXlE28+KvkPt1P2pIK1S+JBhpmbwccEM9DE+iIh5GBPMWs2hBNi
+ZwoZJRSBN6oTrOqsiqF52mf1mWdBTe6V++mvkkxI8WvylIvx47AoWnphyE69QhRp8pgYoluFevi
j09ve1EJG01NOWoruBsBwjOGhjzKgGchuCS1aHQWrcghPKg29QK/9lEM5/3WUuNkrRMwzyuy6GJ9
rQgcfVOzmkrFXlFhwgilkvaGlSljrgNbUf1gxVotE1pJs7w9TnEOA7slANdrq5napPqOUt8iLGzm
uDR9bYR3Y0+a+aBomFTrw1T38yoZlGPo9Pj3mL22gYb5RkSuvcz97lZz4qvJdYdrnlG9GR32zErT
ZPDU6hsBwWCmQy9cGGXub2pzixbeWGSI13gsQTLXXQPAtG8+muYAMqbo3F0TGix6SJyqcmMWlVq2
UcfCYg5PnsPIAG9Wqghvsf6uo9gDmk1O2CJohnZTwTjLaQrdBcLUZrSNwnUk+nUEjZwQm6peaC1B
E46HmWkQzjaJxnIHzTDC1jstuiz6A8Kg2kx4/NY54HRH65ZtBgwuG/QN3765wWG+0kNEh15rAnvU
Fbyu7n6ojWCPLMyntZ8N8wgkRjhRY1PrBJ8in5hlgCqt8pH8gK5O9kK3NxiDlT3OQLoXbrd1Tckt
tYd1n9toYEPMIVrrzzJcr/u8DJ6HhMwpwHC3TSwwl1fpK1ZG3NmudhaTDeQ1yl+6vtk0Ru8RhqZn
q/7ZR7C5GxJloye7fCAySRctWHi9P4WsdYtwqDYgtG5cXzsbBssisqn1ZWDipyf9cFfmKb4e6xVB
iUlYsb9jnxvsMB0sK7sTu2jo7IUxouTy6r3pVfn16AUjqmVGc0VMGnpQvyQoB+pxNsa8i7e4hZx9
VKgans9uWDihQehVD0xe047Ci5yVJvMj6uLWs7Joq3j73LIwy2qTMWu2Y8wT8ELvUXOm3wUyUz9j
qjP6s88bcICrX+DmDovHMTTiTRqkMOLlPwJhBQNN63crKnOj2bynTNrOUUexJCs+pNeglnV9/sFA
Itpmxm3ahtPcHod4rVfVQS3OTZO+hBWt81qJMU4SsMYC5NEwY1ZL2cAo5bIU4VFvK5uvo9dp4rnt
uZqmTV+NT3mn/fRAx04ZimeDcEO3vxMt/OasIJbN25Z5/BJbAPFrMGJ56NBgtq0/mBRPIO5zSPlN
eq+5yb2dDXdNe9dlMGgUc6UAZcGfaq7AIbwYdubPBz7CWYjvpvH/dEnxlOqRMt8kSZwC/8ap0GAa
Qi347Np0v2JxpXvDwVPp6FnNb9yuV0oDbtQyqHAOkaqspq5R75Q4LGZm2AjkMLgum8i4dRu/OqLH
ro8GhaQZbpNnNjQd6+yhf9TjszN2SGowrLT5cCYmAXwppn4yT9DjjiQQK5nqzgtGQVwVIRpY9PwY
JRuUgSGyQu12Ars0VN4wJynlFavFY9rq16Pu4s9JIIYKSkWzNPVuFIEXdRA1v6iTizA2My3Lnwjc
Wjdj+qKW6o/ACR8H0ewHmsszVK5n6SNxWueePMEnJIvxwg+Js5tuey249oa43Bpq9GtqdLEe7JGW
n9FsIhdMQIngcqYZkL11FmsLlM8ou/1pzhiTX6lupKypHGAiHDz72hqZbP2SHbmPuiQYuHMKzne/
yx9HuFdOVuVXaEWSI1rFe9ohf3zkpYs2HZ/TdtR3xkC6Yidwz/Zd4OOrcMUK/eS4ZWOFxLNqrhiE
SOfKandjps0Cg2NHcrrBTsOp0p+jkb+quQWZP1HthaKxVEcrXfGHdrYM7Z94vE9N0Hv3hROqa2Bx
w4Ka/ZMou/vUR4mOY9/fF73pytQPc+HpY3TljeCToZk5vBeje/T9Il1XDCSzxOwOEwu9tIvqmUwZ
4ZRJrbI7d66AMF/1CoM3Wb3Z1RiMS9JyUAibyi43MSIQJ+IvENgds0FsUZXJRD62UaGHgqx1AvL0
Qt5bVe+OYTee0VG6m0FjXa+EjXdIY3I7QhNAO08CPL9Zod1qHW9h1I2yLAjnQIXdHi1Pe6hHlC70
roG1++u4IarHvgpz5J+5qbdYTgXUf49er24lv5pwDK6LEFpaUzKfhJXmLklsg22tYJa3Q28xxXX6
q3GFO3eGdD3oTrGu4VmuK4tVS6dhBsHkHq/zEpNm2rk00jSh/DRbf0uEsT5LpBevkkXoVvrzeox6
nnTsNdK7Z6viro5Gi9ye4godg7oU1ZCtEy/bOfbg7LGvPLwRppVRPXlERM1GF0+qrbBfCZOl3Rqb
zAjAvVkCbENIavqbYbx1o25p9QllMmON2sxdGGmlz2phYSDEz40SnXp3Z3XgsUm1CIy5Zwnol0DE
Y9I7zMjJdsrSa222hx3u60BLGN6VaJ2Du5AwdK3wXwPR+Mu0yrZFjUg4qpPrvmf1l1bTU0YHcpG3
9oMCsWGRab+yPJuWlCBwwpmPHp73eSamHwhOUG5Y46qUaHs3rubhcJNJd2QqfZLpm2OS1ewc+Omb
fG5H0tVLP+JXAEUhlqkfrQvgXnFUEETmxvgi+jhYDmA7Diwpd/5E2EHIMGt0b0/OfRgydEaoGWck
Z4tjFp9qzSBsKub/qEAObhQAvKSGnPkMjXVThY+a5sbL0bVeQnuwkZsrv21PBKtQIA6qwnar5twE
QkFJhzCMVdcwoaIwJ7Dsl1dG46zBtzl3OsNmNNYYwfo/aifsXWuHj+RWNcSpNr8zQyinnNZDEwr0
reAE5pn+DLP7SZM+TKKeX1uTxUpE7X2WthiJbNbeiKV8FnL6tWO5v0ODPw+NMFirhFjNm2HQ560q
wA+Cd29F/Ph13ehj2chB0weXRVZa0ABflLL6xlN6kJI1jsMaN0OAxcol4JJReoFaBsN3mH5Tx/9Y
I5TtN7w+NFipAl9K6lxgE3aaqsQ/x/05jn82nn7W2+kJAQoux1A99n77TTfps0MCqURSTY0QLO9F
bUyFTlBLVPkiDbo9G3k2B1BtI3UjNJcykLvA7n7z9X39qOCT8FJ65LBm0Pkal+0KyzTafrQYd8jp
OLRhDpCnnDumdkzM0Z4bmaw5WenD21W/FZ3e3IUOzTbRFqdW149DrcO/xgg3FrcpeqJvTvBjW4kT
JKfKo8OH4vytB/mXKsseWzfoonFYGFWlzwvbP04tTvRJaRZmD4YGthDDtpQ2JP7cAK638Dz/T6D0
G1kOE3GJL3Q4Dz7p29+c2cfOBGfGAAK0DmrQh1hcYpFSF8H9sOhqfHixXW/A5p06eUQgOjKm2No1
bfO7GFL8uWgChhjYgRc/1F6CPiC9rb3ioaRD1PayREinoTdq+7uCqyy4vS9QcpYWCjrQnXxBl18O
3qbSsBOy5HrZKgFxciod9eiT8Rblt1aEg6kE1QlADoYLWe6kcZL5/tAXylVfR4c4to+yZikr+J1o
1kRV7zz6IF/fSlv2GT6cJG1UZDOII9F7vq8aOuTDkj/JW4ifEKqInj0YZKch09R5uB7Y6TCSq/XZ
WNgbvpE1uPdqZpYY7SLoRaKCgOGNWoPLCzVCqHl/UsTjM8+PboNwAgAS33Z1vHbyjoZw3+wrWyHq
PiZjxcl+pABk5+loIE69Ko30FFp4iqeC8C2NFZZOnXU0inOMCp6s9CevVn69dWZC91eiK5tE8zxw
NxZbT42CeYizSIsZqHskdOkQni0R3rYZmXtsHWeuRUmbWAxSHbaZSQHBtf9UsMNmLlV4ajnAYdJG
phjW6y70x29e2M/eVwtFP/hjNiDWpbYNDiGtHp83AQrJwxA3VHrYzPUoEWaA7QkwnmFLg7MYPHz9
dD8qwxlj/j6w7OH/9QlDK3Q7pxesbWgavo1t9b1HDKIoiGk6JfH4VFnenHgSN+2+GVI/UgE5Np08
gLH0uxHxX8gp1L6rMlufmCZa0c/EUL9QdNzrJswR4Re3GpApkt2kW3zVJmU7IzzkkGjTUyDCFy9V
Vv65bcn+DgtKqkFt7qhCsS3mF7xSIdzKz/F4xZsxrM9q3NmQCWh7VTn3lhLGVWXac5v+isfC1W46
7JHUYYjC0rCqhoekz84kVWE49dGWDgh8/x/uO8B0ZIxQe6Va5v197+KU7cyEWUPBsmUV57LLcVgW
586wtl7m3PLB7+1WO7p18Fya3jeH/6illLeePhufMwosvuv3hy8KMFtx5ZGnGRfnUG9WXh/C7zH1
X7U1PmE8+SMciP6dsH6WCbfXULpr6qSH1Kye3ToeYOuoz+3gke/pUNZPmydSJHdBERz8yvmDjfJE
J+ghnp56PfklY3yr+kHILKgc7qKa7QsfCaYK7hXfJ8uhdFi7sdl809b7ZHoC7QEPiAlUXuvFyOUH
UWcSUsQkMFl/CgX7NDdVzjxqPDx98zw/6a24mA1YItA/Q38oF0l/fUdpl5eaWZJgIr1n8tt1dDK0
uGrLyc/N/24RsYLb+X24sNvxCAtmhUHsKhmqx4lo1a9P6JP1yrvzubh2KrejDwGOPY+rYSzFb6JQ
O2r/FNARFfQw8CK+aWm+mUguJgooqZhaMCnSQ7QuGtbszMEmSKZYPzE36CVhHrFeL/0ETH5pZreu
qtwR8nMwqpQGV868LPryMLniT+USaGb3qkdQF0khSk7MJeCyQkQPRa9uK6WA5OGyxla68FneUKu2
joSzb+shecii7sT+Szarv76FnwjppF8FNZthIzrH0vf+mYbpBMUM4yn7xhI7Lklx+UsY+tR3mIXB
tGwmiCkhNCgZ6PT1sT97fH8d+nI+AMmSacKUky7AdDcIdqYlTrYDqTDoFyqliKEstl8f8tPL1VXV
xTnDxbqXqF3CGoYcxcU/U4GwX+AEHok8plHV7+lQk6dpGlcG5zHI1uc3B//s+0GuKF8dqZa5NLdq
ravj7FbkUmh4qFgCzZSUsd2YDrXe7BJl3dMqzdCo+aJbC5a2fRnumso8ulU/xxX78vX5fHb/37S/
rPUlwl4OLX99zv+LuvPKshPrtnSLyIE3r4fjXViFe2EojNh4DxvaUz2pjtVHZNa9UoSuYuT/VPUS
Q8qUBIcDm73WmvObGc+ynmUlS5vsr/nszaJy+oMLbRJkWzMt6nCOTw6++grmKuLjI4RPCvPo7GxE
bPLrYckJHzNL0hg1mTMsuqK8K0z1LXDULQH3LzMfwEZ1CMpvM6pk12r6cA6k82SYzW1Dp/jP1+A3
GgVcfj+dzfyd/XwR3IyIVo2bMOTxpNd/VZILWCT4xu3+BQ/RXtGqa523tBDKU6kSBUasR1S4C2Kb
kPchuVv/J2eEspRxi8et8vH6pP0g0FOkPJFTSxGtxEdLFxtd8Z6KItzHeFAYDjfMHcoXA4lXzo4v
hZW5sCvtu6aQn67MLvD0i03Ue7rJx69ttmRiOtMQc3xMP6GtVUrSV+SSWf6tQZukV8oXLaDHGsrb
hB4YAwAyyKCNpXlh44NG5tGHp/fCTZCEQdHcHcpY246udvZK47XMABekNCYyN1gWSXHT5PIBiw15
tJl2zrPnuuMPD+gK3La69r6KE0BN9ZsbEbcgNluX4s7yPrzOJqMPTCesJbZ49uXJmG9HFaGmo98B
xyIn0GkeEiI4sFgQxe1VqCdd78lBFTJpyBrKHoIAk8p6oWeEMr4/znk3PrhR9jDC2qjMp3bGKpJk
J33Wg6UJDGIxV/AoXwhar2roIOnGg5WyTbEcL0Rsk2kuk3gxGQYBRKknF8aptVoktR1lMK6Uy2RM
7qd5nwdl7U50uMfsyMm5U4gpG4YnNGlxo9zERkxzk4DDeQ2b+/KmIc+zDkrB9NgMzbXltc2yjcc3
MgHOCnPfxn6iargeVPUt72qLGL8dpD0K1+LGdcdhUVWHUe0uGIF/j1seyjCggClJsXHsEr+JkiVc
haHx0fDf0ZJbdF18GRbxJolu9P4E35whM6hxApzdZtG3nm9N8TFJupDaybeNfWzCSdPpbTvF1nCH
jSqKjauzQBazrvJdeRKqzkZNpp0DBKo1o11gnYy2wjVU6kTcplQr3VyGRW1/0dffzNR4s2awH4jH
pFcwY8bp7Nbf1YW+qaP4THLzXQRbV9Mp24rWOXrs/aemgtST5se0d7bzBsdMjIaRgDtLCK6inPZr
J1YyAVxXqAHPpU4nmlmeFl1UZrazw/BA2aiM+g64Dd168GujPV2+l3twroyFagC9sZX8bpbDek56
Lx0BSCuUORQpG5kuzEDU8vqqxVIMZo+Zqb5UkKqojfWqmfSbxfc4qYmVYOOaJR6iiKB+UQL4qE2g
QYppH2SgnaVX0LUMdHupZt05T6HClcSlVwJI3pRlOzWSNp1khNytvEiJdUZIrt4Z9b0RRldJBFQd
ExIQdbTzi7YF92U4t2BISOCNvgH81fwmKjK/sej+Tl1B3KKg/i2to9Cs7WxSc0XAA4wWiR2RhBS4
MJOqQWwsnwryvtuh8nVwNEo25fjEuC2iMNq1RXuMDLVf7McpoSZK7iy7vUzc/C4gRZLLSu85g+7s
wN+b9hq5vH7csptyKuXV6Yd9GPOoOhMNjPeGgtGn1xQGT7ME2qrXwtLvIBmgNcmuO7VjLsafNtX0
hfBeH+bbtmUsY+CTmxVxobsNEgRcY7edJZ6zhWGe7Xpmv37fFswlPGXNXlrVc9d3b1rcbgx59S5q
mhW2KfrfAl/qEsQFzM+ruiAncM6T8/TyrdQhxeTBKzQ8Lgn0KkNpL9u6vkwpxoOxPSTjJbC/8yyd
1/ldta9sZzvrPRXlPRK30PwRbkk1IhWQQ3B8t2bKSnuCSbgJ7d3csCMp4EVO6UPUlIHvhNObKNuL
2BTbqBdECucECBrpQ+bSITfS8VWkCu+8lD6AwyBiXrA8r7kQqtMvk3H089J+ckPxLQBCsGBU/jSa
AUg7STs+IRJhGVYty0OAukt9Hqr5xkdzI6Yw26Veg/e6vzfDaAlGGkq1ZVy6I/QjZFfSd/EzECWj
oajIHgt4ZCGNCcPhE9KVYGj/mnVdsqQyDVfm8OpW011kAACo+qLcjon9OlUzVT9kdZmy9q11cjhl
wvWofSWwW7BRNeSluIWSzTuxHKmolXpmPSbGwogB2TRbt2oJ6iyaO7p/5cINmgdd6PKLHpj2u40f
7gCcQAwdaYN9eNMYbYR/1abzkeKJmEZnw/hu5Xkl1OPiW2Uccm082+EPUvHWujscmGoLBK4YaTKe
gC91mV+dzYeyKevavAtL3ntzH0YZxJ6WyK3d/nvjFZB+muY0y8HGf1LiUSa1JbEk7POaVvGnqaIK
FPlmqLkLCKNfKsKE6UoEPX2rr3SAv2nXkxNBTYyKix3me1fmp11dpYnSxm+G2NXo7+aV3TG0h7li
n7eV+fDl1v6L431UYTptMMkk4njzRNxoor0DQLxVBbkMLTnp1eqLPeJv+pV8vlnGOpvM3I9d80St
y65z6Gg1XbAuQ+3+/cYG5MszFWiP4GeR+Ua2Pzga2xbPeaqKPvVdtrKWXVx/cTK/3Uf9dDIfSsi5
6dWGYC35oq2HFFZIP1UnZVKgX1V3WjRqi7I+EKz6ZDMvX/RZeKcC26XmS8qk4q09+L1Z/FvLOF1G
7GkEqdEE0tSPXXtgtybsRZ442IaHQG2ux1RdVXhhoQGs8hIBdPb6xWX4TaMbW5hGGwYGBQ7uD62B
UMeL405cBn0g5DdvKOxIMVr0df6ATemlqORJWg2wwhbhV7/54uiffUh84J+O/qGqcpsa/BMjxGU9
NmuEQQvDUtZNxCKqMaJ9ZQSwi6DERB7Ky0Lf/vnonyEl8+Xmar93h8BRfKiiimSYdOAXswYC1Ubb
+3pK9G9caWdWG3bQTXnnedV1jfg2UGoi5ZnH9vWlUVZ3mcrwQZu7ZDZJ88SpNj/Igd0QF0SnxGJH
F4juwUWDMv4H+Ij5tAlHNIF4WSaUmV+Lv0jQKHW9gA5hiWrT08+asKG0SRVhhANouqH4eN9N2PNO
s6IaLNL6Nqa/n2jARLWOWFuN/yOTsUR0XV2ngRZ+UaEav33WXeA7bFc8IiM+tDGzoEQnPWAWKAvr
cSYR6NE6Sp/jAg1fNINg5Xgy5xJkGJUfU3WP5CHnlcYgqvDEHd79FRKdFbX0c9lhAyJ7EjVZM1cg
2raUPbRbGg28zZUL5AarxGtv5YwsmXsUsaVcmlO2UUDKLLIczdmf75vfrRxwvvAfz4wbXpC/Xv+s
TwavGWiuDk1/kAl2LUx6+dAfvp5t/vZQtBww+M/wLPXDK7hh4D01AjmmoY6XSOZh+XSHWj6PjfJV
g0P/TV1J7f5fh/rwfm17aoxSBig/0X0oYY64QvcnQz1rqdh72dYJgABar8Dr2OuIpaAK+fNl/W2X
C3sqKvjZEM7V/XBdzczOnD4kxKOxMLlcBgJXJPEcKXsJRS9v9eky6JUjfY8vxh3zR/vYJPj5wPO3
8PN7NwyHqsvpcKW53Iz95KtmiLRM2Tntc2LswiBaf/FRf3exGYBiHcIYi5Xow8U27M6SecoR2V2+
NEq7oTgeavNqxo3nEhvw+D2HtZ2SEDubmDqq4C/O4Hd3Fm0a5hw0R2Zv/q+fuUSzERZsGpcSFVw6
VTtbpFuBcnwRUo/5sXmRuSN4yZJKdu6BOJr5hsZ/b5Ct4LCtR6xAhQ8w7c/n9cVpuR+erdFkOc1z
TVIsj+hoyhXOqIdqqiDnj19867+xQzo0kA2eLLwXZGF+WEcdt1OhCNJVJfOElUY/dXGztrLhNudV
M3f00mo4xBOTrZGWH7k321BnHR2bM6X1qk5QZon0tjaauz9fg98YhDkxc5Zu0N+xP+EETcQgQ4yK
dTkWl522GXj56aTwlf3l3IhpV06UPdG6up1KILNO+Pc27V9BLv6/CrllqjO/Xv5nQsXd//5fdfY5
4Pafv/cPo8L8i4aqSvOSnEmXxhqrzz+MCu0v1kUTUyNAO0LnLI71fxkV2l8qdAz+D1NgYvDmTNH/
DrgFc81txblhaZ3xFf+GUfFpo8QwVuXUDGh2jv4p8U5VCfcTk6H4ao78jqgjhbm6OAgDFLCcoNsQ
f4s23sTzjoNl2TakJ/JPflESfno657MgfZ4dE0+N/VFqIxJzGpIQqbKSw5etG0pYxHhQkdPhW0tJ
vPzpW7r8ewX+I44CGREeXUbQ7CBou39YDKQ7ShyllOoOaO9tVCGgJQCGHKeOqMUQ7aY5Qgct3H9t
Rua45rwoUPZaxFrNl+Gn9wGkErI2pjJc5toPWXfTMongs8tYf7I755DQ9f3iun7WE3FEvlnmvvT1
MVh+OCIJykh4PDtEK6+upq7z/DyGPOzZCU0Aj6yVPjpFoHAq2/W7qH9SY9feN7n+vW8JUGFUf9mN
qCSq/kAja2c69Pj/9VfBlZiznFUHl/rHIZAhIyetCwq0poik39RA9vtcOceqfepBGk5TcT0E8c2f
D/p5R2AwIqaLDCkOMt4nNkgxydEWhQLgPq7GjVUpx3YKLhQkREsbAeFCFcRbhf3JFY+ppf7rSd98
dNyJSAeZuwEL+fU2MNrJxcEVEOBEkgdEoVxbGE5ClF2YLsNMfLcRMFrJV7fCvMv5ZTMyH9VEPucB
R0AC8PFWAH7ep2ol0AebEJsza+lYQYIy2mZOQp8wRoFDiztcevMjLzMUtOakrSXUZGnbPtBb2w87
1/3iBpj3A59Oa7bKY5hD1/exNCVEU++wspFTEyGHFV59nQuiWRyGf3432JfupL+2dJ1bGln/wV3A
04gqwmDxQ27z6/cgptQpYrbBy0ot5ZpNUvBMnMe91U5Mj+xmiUtLW4zebS2JkvnzsX/3qX869Mft
SKmVMp8SDq3o3SZgsIlWrnR8QmvoSJc5+aOwzUWE9ElXwm9/Pvbn/Ql3AqM0iDw4INRPpl+z67Ui
mkaxLLs4Q8mBTFTvYPMY9lGrjR/cBnGonRl+EarUNukq/gFelliM1rqFwXUZBA7kMsy/ywZQ3p/P
7Xc3KbPg9z4FNJmPK3OIlpzyzqAMCAiWyAaZzqaxnKxVDAp/PtTvvgL2Qe81ukvr6MNLgPYX4wdC
tBHTezugxsoacAgpP0lpEkXUnKdq9Jj8mk+Vi8vvz8f+1CCbMT0U2nPCLUbwjxQmFFKVJwhUWNp2
3K6KUgdmqzU4vvoDNbrKav1VQ8TS58/zy4MGCgk8K+QcHv/Pu1JvDg5RXIBzxkRZOdUYycYJo7Mj
NsJVXqOy/67QQPSjCf9V5VEvh1XuszYHK6uMb8na0jYxdRRGq/bQyPJq6IwbCd4Q5zLhQFp2lfLX
1pOUJXva6I1eZoFVrD20Pcj0XrDpbwPnO52Ec5mHF1ph3Rc1DeC4jy91y81nCKNYpdrAkuh1/LYb
iZ5SI2UpnehUpdUTuqlglXvag9l5q34kWiENyyW4DW+n08geADHO9Wy7GivrCS6vFqqQ5AmRXCiu
k21ao238ZmzfMqtO15ZODpFhKmeDsR5BenzWrqB9rnTT3lWEWHU5WXKBkW5cIQmLSJlyRfXaxn94
YZtJieb/EIvMOEUGxuVOJuco15demJKuobQMlyYg0NlgrVsrtvaWeEQLmuPCcn4Uk5GucbOCH8Uf
stBT+whGuFpVIZoXxJEXGAx+WCOikzZ+VNzNqCB7qZDULbDa+WNoqusuMSuyLpVl6zZrNUjNLXb2
OaROO1YO6UQY9sk9IZkNy6S37bulnKpurYZTTtoXjobGMU/6iIHV86JqZ2TCBlXKZNmRP6D1H5mX
I6IfEnNTDS8BQZl/P45WWNcrw+KfLmazEcD2NvTuKgxheCPcDW9UPHYZskmHtB+fX1xmia1vmy4J
FmIoFmzrMFcbpC50NrZ6UuoBlArHWGmzplsrISkjCEuRam0I20FjrYfZgh2quhHDuJW9qR7UqlvU
TZjxMVJzo89OOJ24eHI9Fg4n6lsdc4xUX76PiPOyMFc9aSV+O/8I2WitpFHG2ynoto6hZERARIyq
ME20aoLtDyHoIinVyzzLtp1d74os+UbAWLyuy5MU8EemdHoLMt1bhpOzE7FVomEzyA6JWr4czzmW
ypymmCoJZ2uMa3WsblW10ujwm2SMEldUzVvbRGw6g/zWlmAJNZT4vaZoGXgA97UEGKUIs1WW4iqp
tfQYNhgpetKuMk3PNnZuNoug8C46pdjlhSW2uejXTtGVu1Yl1aINN82A/NFdEjrJJMcLs2WTu7Q7
EpL2xvauVcfvRdG/Ymq40pSMfFrSFFVF31ehuCwbNV23iiqWY6YWi9DTTl6evGbz2luXXHl3xKej
Kmj6lCry2dFJH6eVwK8U7Ekpe8fZDcfeauh45pG71EWtLGydVRXYSbwhVmtPMEi1GDvlQkLuxq2R
EZCphxe62XvwmWJSBav+6n3/nRRZtmTIKf1QD/fcxxhPTVLf8PiEiwEcPT0EUW89hRzgPFtrD9gD
bAApsR/ligMbQB9XppXcv9+/ekvoBjv+hrzgkHQHo38c0wj6J66l3C350sTQoCY5VAa3hNrgfeq7
nkdDCW+6MqNVEQl/yMZ8qTndU0lUky+d2PFjYJFNr1u7YBiOg8me2fDKkTnymkbe4CtZPvhqMx5r
fDpkpGXKwNPRgZ8OBgqdpFEnvCciJ5OTy+WMGZC2DC5ASdhKpBqcVokTrrCqrZ1Mj3hXvlnsExEI
3dPERakRjqR+1o26KWnqFHF+lzEzX0aaGSGIoX2c2DxxikEaSdSy0S1a/PlGoW5IksOCPdGMmybz
euizh9Rw5cHz+u/pQCN0jDHYtaO1DRBu0Hzmu5+0IFpWXeMtCubpayOVj9HEUiAw72tDGq/e73hn
aLG5smpknfIklPreVES/zPI5uM3MeY+bdrx238nEkTx62nw/zasSMrD95GolaLQMSYC1SWLOrYJT
YGtyzuDKJZZ8oyKukxQcDADKwus9qAmxt2plVa7xl+uraXgJ7a7Hlcm+miAV3mG63OlZDDbWVY5Z
5ciNdC+9oAMn0PH3UQ3d9RQK3CgaD3e2yiEpOBWyw6SFXABph/RPMnlKieJBMqQjdmeVUFNt8hRZ
wGiMP5zRvWkTY/TtJuYL3/fB7L61H4bcaDZSIREJmhLGadoxlJQsxWVU35V1rm/GH2UTRisF524q
iZVL590OVOZrojQfOg+Jf2CV+UYZHseyf1G7iUwa0FJ+0ZrfRrvUNsRUEBsZxCdVzS+tuDn0vLvp
+OFv0Oi+bWwMophuYcq6vM4R0vMajptkCRWBKDMcwov32y5Mo9G3TEJ5GKi/L8O1NxiHPi9eZaaW
PnSPcyPTYRl5OQmkWO4Dwa6Iu4eLkrmwDacLzVVUn7bFHM8DMwOUBqNx655k43JZF1OyGlz1nJQa
KRuheOrIVl6MNlKdabzsWwJWgG/sNL3s/TqxuJTuOi8jYyulN/qK8TJCVBxri1tEK+KlKEKgul1a
7XE+lfuxydS1TpgqFvJiz/12m1rubqqjYVv1QXTg7THaBbiHG8fMnJ1qQoQwbHFtmG/uoPUEi7L3
ryrlMo0KFmatWRkJOZWpOyTLECHNEoGFSQK9p+4mLVlMKHx9AtKMizKtnb2YefHsTl+tuZc4TiSb
RleeW2Y7SHxvcWm2W6InxB4C/Wxtzy7Spt46k60e7QZARVt38SqruDcAOIEzKU/hkA+nyLzVC3k1
2ln1gH085Waur1h5cIMAnwQwqDzGSj36TWEfK91885rkol2reEoWntCdb+0wJKtJGewTnzSBQ92Q
IzS1T7YJ2sacTF6ZaeUsvabwzkU8IsEwScA0uqFcmU0dQIEpm0u8H/SRM95NuRqUu8wZvTWAKuLg
HIVYcFWxt7rUzAs9bVcWGW8IH/AodWYYnxVeyGdb4Aqxes88Qhlv571YH9ut31KUHwMHNZOKLqvN
n82O25j0P22jZs3OHEq5s00qLiWzwkfdLCZ/csKBxZKnMJGkZ2Tsr4iYV69UPboxKgGroNtmSq3z
WiXo2Jqa8tpy+3scP9HWQzeFnUKRO5CrO7Wxhl3VD96q4y0cl3V4Y1X3UYnMQLX12cg47lIrNUgJ
sKBhlM7DKIfJ9yIRbWBzLZwe6ZqbcwHNwZlOJUbGv3/0U++ug0ErsA3z31wdkbAo6ZlECljOzFL7
1TSSSTQTT9hVkSKVeaJdx1VHiOr8w5WTuVEJGmVY6grISaminvC+rgdp/fNHJuqhHRhu3OhKfO7D
/tET+S0Y8no3KdNthX9+HSXjAQpddhhGjWyI+NIsIuWOLZjO1veq6NR8Cytj1j0RYlOkZnYIiyo/
/Pdvs4oBpLR3qJHzZQ92ejVQqJy0qTwHbbmv1H2t1t0mHploN9N0aN26fayiLPG9KhlvmKo2K7xq
ED/65FaPrJ0suujcWiBYci+/HJKB+D1PsQ6p/m0YnfJeg7XGDVPjTs+78t4MjGQLPzRbqXLfV7r3
5OWVL9PJe1XjgIUZP8Itzjh1kSU1CrQmGc8K2SBrI8vLi94yw7WVeuGlqjYzsac3L5uyzVYdceqL
vsq0jea54aFxMwmoLj8GuacePdGoHXAWfvn+Y+S1u4I6fGnMXQc48O1LyM607hPxpCVkjUOAsA4d
77EL1prOj51OHEzQQqtyeKvmmN8F88izE3rVk6lPqa/ZjXHduejx26zojwWdqX3k5uNGxBnjCNMI
mbkaxn2GYEnJ28MUR+aFCdD11hw3KlbyvZGq5Z7UIs2fcLCTesVOycnVg8hMCCyDF59iGdg3zZSc
krY4xE0sbviT+kaNPHvtZZw5eAgf6HkAN5WEVfISyltrdLZqKLJLhSt+YJc64WkFa9AXoj/N9dSd
7sptHOX9NaiH4luSPr//13CInAtIRncIPMy70jU5op0Suzz/dsTBDEbDY1WIHPOu8CSxWXoybUs9
NLGEOLiepxIIRCGd7Rg4N7Xokrt6ULQTj/g1+6psJYkeFFn8nA3Gkyg6XletTi8E9HvskW/QauMz
OaQNjLxJRatMLDdiXRwqzen9TpbOOqSZd0A6T82VdCug+TNJANhGZ7ansWn1LdKi1DcDc1qqabYN
YsfeTo7V73rYQJ5ZeadaUw7SmhhSzr/rjSpc0jGALao28TnU+KHSRPANb4xXdZDFe+CI7jUr2oOe
0DvVo45lVVP8vuRJlFn+WDi5g15Yi86Bd1vmwlsFMi6O3IoP2UhUeCnZwQOTWieJvAlb5jHd+BwJ
hJUj1HI9OI8SFVwVQKhJjWHFxOE5tYj+tYrqySXQbd2PZeNHCvA8aYb3WhJehUKJ12LkAWCXZT2h
4l7Xehj5mhuQxQ1Ep7fJwnb0WPlGMOohGlL9u94VvIIH09hZQXiy6EruQj27diI0o42JLjCNZoCG
fuvkfFup45ut+GbH8mQqrCbqeIzG5lYhZjVNg2fedD/SlH0U6/+BHORnL9ZPTpOUJw8qRmpz6V0t
aQgCi5aWSNJDraubtIyKnaJipx8Dczt0dMbwuZJ3pvKVt4VHeG+M9LobNB+vNZGrZratCtzWQ5yb
e2TyzqJxqQZrWQO1DknGMQO2zUr+Iy4o+BU2jWMWQxGi65BBw122svPrLonhH4pxoXukBTZ5FMCE
E+CrApeih21DXkh0fgqlJJAsZmetKf3YNjZqDQLPIB7QR5rX0jFU631hWyDAhL0yBBkjHd1WQdPN
b7qW+G2bMJhkHN7YZyFW0JIXVPc7vUUGMyTUYzZ/MBKmuoos6uKpzL8Rm3GbXweJF+4DBZ0Tzcx2
I9si30Zs8zd9E96PiamfQgduRcyHyZHMb1QZTJta35siXY6hLbZObFTrKTFui35wSEwgEiEQE15J
plC+NKZ4V8UESIrvHcbePWREudBVhLRW9TLkncIEF2RWMc5UwuxbG7g2LH2eCgJ/V7VZnMFrlRgq
ddc3+uFIB9n11UKM/MuSPNJY7NUi34TWtcgNydzVildUkMRyDVNBWl18bXgNALZg3MkcVVAZIuio
Qsqiet31ovKJBDqqYuiP2mQPfmZRutsaa2J7izaazHKhT2y4s5sE0MMmJPLQl0mv+/AYf4gCEgqA
oLds/sjEfS8NkdRLC56EzFIfyMNDU8U/TEKiVRHfhVA/EB4nOmGXMxIlB+ZXVe4qTW8cLegXhIjd
urTSt6ISl1KHSFE6tHCHMlu7VXzPJuQ5LWW6IHlgkzWrJArPeTSnF7+EZXVoDHHMNaJNTBVVcTpR
MRN/OgK3MXSyeVXUJjZzGcRJ2R0RqYzCHDv3FWXYqWWwU9GeYL7YtG30pk6DSobE8A3TP2m4THYp
P6W6Bv5eU4jIQ2ZLAhcTx3eSMVq7JTqXPGnPYqYtKOLG08KAl6JBePqc192qj6pTs4LplyPQO982
O32JcvACdGPm6zE5PsRtnE0U8Cb75kLfE0pYsSCpB0Jrl21kPuP+B32Utd8i8jFDmRCZ4s5hwgos
SKU4UDAi4w013af79KIk5dX8IanEyR8/RaM4imJcaNNAqgOYsy3emCccISMghvpIs7pk0Y7JNcsh
5E16KinbIn3hKMe4yeSqryFS2ibwcZuYB2IvtS5t/UCxucFjmmKiY7Xaq+5wXw/Ta9BNV6Ips2WH
RMIevB/MbgnA1NyQfkPQLRqTh9Th7ibU9zsLa7hsdFPsFMTpm77SDjpeh2U6B8BGU1SdHPM8WFgg
tkbBeYzCI31sONoBbYdazW/ac2p2Ceh5b6m7mCTme6EyYCQmNn23njV4KvJl3Ra7KNW3BlzNuICt
UbZXYZN9d5F8LGRrQmDJ02Rpiux7GYfubWSAO3H1+6AYrxoHY13aDb6sFLTqucMlbpCqoyCjzZls
S62o1uAT78yBlUXQZ1wokXNtq9WrVLzjIFSk/uk9JNwtsz8VsXVFiZMZNzaS212Ru8Opbx97r+yO
3pG7KcCXVKzUMTuiqlZOYBSAXOoktWQD8wtbr6pdrrndcmyT4V6qxMtGCrdxjI9IcRh0UhoWO7cY
M/ZX07rkJbhM5n1JYQ3uMQhx7XMGEagwJT17I71StzzqQ33uiF1bMTs3iQQ1D2ZSuKvI1u8Tp36y
CXzfKHWBbYItrXLIgp4atcUxyHefNyst8OJDyga+ivRq52bRLOyvTpbI/NCZzqFo6Tn21rPXFQl8
M8VYDeNLFwzKhbAJhY1d9UJYDemjwMhu2FZXZ8cbLpL5dzyV61IhybR27W5V4q8mXpeE5DBKxfn9
hyDU4TAGCne1bHkjNGmyxXD3bPede1O1+VPhUPbqVdlsuLjJviJYfBmYOdHpFXK8uKvE2pHsWodQ
xFfMt/t1WSvNuk4bvxRyHTfkWMb1kmbH0UBgzglmDwWQnKVaKdAYteGH7dVPo9I1e1GoGTfYEK+q
OYksdvp0pzo54NOivmiqlYKzZQUjTb9JQC5gXCI+VY/JP5p/ZeN0YqPQZRvYVlvm3WfGhOC85uI+
LjOTanFa6klC6wEXyDZK8nXiwvxiz0jLENFRFpGcg6Hi3qrSN7uvFKLnJ3CXwnitkvSuloTRVwl7
6KEH/TmSm87Kzzs8fYxEXbL9KC5knt0huL8TFQ2kmB55QqMKGErxSEbosq/Lnt5nsCoGQHVRgYhx
4No6CShaGzvAoD2GUdUt9TLaEucUrvQeVWzdur41hw9bk4plx9CVhSOpMNwuSnideNEiBp40qDD+
FY+QZxR0UHBoEjiVp62x3h6TOuAx7cxD0qd3yLiPjQRjYNaxzZM8ngw5kYUu7aObhzeE9hzaeBpX
RMmurSRJ6NrGW0cDgYP/VdsUMrgYJWRDkG6NBonUlOemmAkLFdsRBumUW1T8GpncKAr9MC6HzcgG
BoCpuu2YJ5kyHLe2Yu7Gjq2O4EFlqgS2BIxhORXjKUWhiouSsF7k6itHHwjxMSE9jxax5zWaiQU8
h2PJy4g0I8iiHZs01oxx9EDwVZq9Jsc7ZghiKuDySDkyogx4n13R0IrtZC/yattnxlGP9WqVM+TR
soWdSHvZJP0zLQuDbV1Em8qojkZ6jZ7NO3gTdWnTtucOniEb/mraBfp8q2AioRgqDAhEZNuG1r3Z
hcdCoRPQZ3AgrKJ4muDzuZl3EZAtLNk1zF+pgOmcp0CEchxRwzpLGFtiJSVNXBARNTeJ/jzUMz+p
WDCcq4hY8NLOEv+PMOUSCEpIFgWRTmoxrDThPLNSo3cfslM1P14j7l6/uhNay7veKrJlxEwaao7i
J2p30HKFWCPs64somSCpay1N0EheJ7SOe1TBQPOsemUXOK46CJbsR45h2T/O/9hguXwpsrsGNFi1
LXmCFuICBlBD2CTrfAChGKftTs+dt4ImuO/1FhjQKF+a46GhYQk3MgCnqYSYz2iuh70Hj1extb+n
nv9KAPY/hhjN/8pLUY51xDr7/0xGEQFrqPf+qABr2rf6uWjbt/xDUtHff/dvFZiO1otIQG6Mv0Vb
BsLMf1Rg5l9zMI5KniV3ue79JAKz/zKY1KLW9wwMVdBV/ksEZht/kYzmacg43nW1mDX/hQjs030L
4gXEOd1Sc4ZzfFRfDYqsVW+k+51oMO1cEGKBs2vbb7WmfjWG/qSInQ/FsJ2sJt1hBv5BGslkqrNB
ZGWrYWpOumyBGfbeNeYr/JYcMr+ojPqolX73ouCGm89jHLs7hYGfh/tLk+Ildko6As3zT9/abxRh
nxVBH05sFib8JM0qFR1yGI2AFe+qbcy0TJHZtTks3HA5Z7wRRC91IHPQaf984E9KgPm4hj0bJNCE
4bn79bjy/5B2ZsttK9m2/SJEoE/glSDYU6L65gVhWxL6vsfXnwG44npb9tmKU7ciitsEKVFEk8hc
a84xrUKoMCBTEGLadTWIPQrmh7Sx10n8EcfB079/2l+P9D8+7ZM8uBuDUYsjPq2Z1K0hT/fyRAsT
G4KqFTf/149CVm7LGq4c3RYssn7/Yn6UmDDPReoKvbzogUnjKbupAoUUmPwrwS0Xwu/SBgUdlWUa
lOQwY/8hnJ/Po360WJfGLdPJIaAWlhxiszrS1b/WWZJXw3hPqWohgRRecpiwj//71/3zxLZVzOCI
GFl728j3f/+6UOBEXxo0rey8eZV1CyuSvImm8rkW06YPputY+pJ49Yd2k6+tspM10lUR9HwWEaVS
3VdNgiWztyVWP+I2U/Unuv6P826ue+m51+hO9q+Uyj8MPftCUf2XS2b+eFQlSEpsnbDX379ykspT
NACxcQfV3qSwMeaP7oziYuBhkjLPjUL7mYXkXcu2f9/bf1418IM40iqifl1jOfv7Rwsz0sPSUCjr
kjTcMkwlVSSBYK9O89kl2+3bv3/eH1oh9rSGN4aBi+vvj6vU8oaJjhYwTXizCGa+5Q2T/FjZATKk
HScf5LLAXim+mFD8ebX+/qmfdnA6lDo1Sj7VMrMfVmie7F6Ftm6tDSn4Avn1ty9ooNbXUQAL9MCf
dmgd1107AiBlLbXyq34TeqgOUP8llP2DUtm2or2tWv3633fr374gVy26aJSYszvy98MYWF5YxBGH
kX4jTMxy40PriTRK/333xb782/XJ19ORIiG1/kP67hNAVLYUe1y9TV0TKrXQQ4hX2SnNg42l9E6f
RV/s079/JKQrHa0nnIRPQ0Lsw9eCd5bST/S3dlw/51l9gnS1pk60CyRva8wY03/fo39cGFyQ6Gl1
4o5wf8jWp9uJF2KhsZTWxvemOZKpuYNBLnrvmqyBlaL/Qsb2x/H79GmfTlD4UW3m5yg3ajM/mhPr
Eb/bmWPnNl76xRf7Y2fOH2UJaEP0ZxBuf1LrjbYWKYOX2mtgcJbx1EHqTm0WCInsBDsf79d/sR9t
nLoEZ8wX/Kdj5/tNVSZJhtAn0u4VEa5TXf1u5i/Z3NHTpy/smfPk4jdpHl/OlC0dygkCWOPzSKpG
NqvcLp9lRdZxFrfN++/rL/Wn/2P+HITv0G2oxzCa/X69mcFolGLkc1hX7TQ1wHHuBrAPWHPFo36N
IXQbStNGwkpPB8oJzfGLC/6PYebTH/Dp9DTrJo5aid0KYZwmy+OQedeazDpEBRyefTSyfzXoX8aT
/aF8/PSpn07TvJI9HLl8akbnIAF+S7zrfYDqeh5urkYDfgitWAo7//dzCLARaDCCCv90GZC4FFST
VNlrat+3auCdNEgYBs5TA8DDar4q//3z/nYWiXlmzZHVWGjM04V/TGHVwSphcfRcjUq2q21w2xxP
qTF3/38f8+lWYeWeXwMssteFIDVX60EyR85INMG/f8yfvDqOmrDg1ED0ZH68qJj/8XUSSW98XdTc
h8iXHvxiF8vlQcuNXaXoxHCgXpBSN2pUhKK2a9W6A6rHgcu8jxATreoy3ekdDQiNoBlJg+zekYOg
bKw2+ggL/yLFZ1mfrs1mOJCcQKuULOk6v58YwHzOjELYGzUE4pNlRw1+GkuxL25If06flu9H5RY9
Piafzy6xKCrToLYKvp8v7bTwRHMU7HPgnlB87zq126XD5uuh5m/jKPNTgzugwZjzWXmMsKNP45yT
EnkzglpyL9hztii3qhKuMKCcoiT8b64DJqko/FUQY4sw+R8HMuvsnpgNThi/sp2EvuzKooY2p5Sp
g1ibYCz+/cz5213JmteX6MexXX2+745WYIejzHWQoqTWZ80cnQLTfglS+4u0v7/tTKLDdHIFqUAi
Uv79imvTpCysyiTRowldr9K2hlnsyyrZzmcespoNRfkvllVffeQ8wv5jZ+JUqIdQYn2R0otEBHbQ
UoBo6GQV2ucGHmfri3vTX/fmr+/4WSY/qEonrIHvSKTCpQuRrTFAS7Q/v74//SlR55KwsGNwUWBe
hRL6+5eLIqpqWS5YPEHfq+PhEjb9NqbZspyoinKdISUhV4V6XlQ4chVu59TIOPCJEkPLHD8FWbGP
EmUzDxWdhTqkl/+LO9g//8RPh7xOU9OQZvhzTXBA2whYsRpyENqq+nlM2is76Nz5UPz7Kf33o/5r
x3w66koKuIPDYK1Z51z53bjSGZPmsJB5VTl0lPA52f79I/92q2Y1bfI/VtY8/H4sqiEPCWiw+UiG
wKCXj6NdH+ZhN0zGUzkBY+zya5qgX1xSKtcOv/nzbMgml4/8boxyFL5+/2QwpQO0ClTqEQK2lUpd
vw2/6SQwROOpDrMXY+hAb0l3Ga5uVKBGQgfQ+hhV32lS897sun1K8sY64r8BXoSawKowkO4TRX7r
jUvYy9tJb6Bqy82VOSuK+tauVp5GXTQcfigd7h+l1YEn2eoNNtrrGVAbjvmTjBJtw1h9LibPVVsU
giEo5FDO6PV6tyC9zyR5t6uiNY9eAEO1qV/LtrmJyVNrIrHhL2pKIvKYaIEubnwq6tHtpLWPJtFk
vopJQcsCZU14wgczJAeKqb/Sm/5bKamXQidFoyngyLXkjRDGF9WODKtnpRsyMgul0VaZId682r+Q
vwS5uPEcM7NuTDzVNN1uOwkqskHe7Eq6Q/FyiVl5Ib/XX+V2eMilniZHFqAQFMW+0KXbXDI+ktoO
YG/2935nrdvR39KMuw8k+a3ywmfNUDbdgPqhNMFDE1U0Ixx7xy5Qxxh5/UON72d28NS3a40awLxJ
74He9jnd1c5OoOO7pEY1nLbaDnVW5VBjgNWiEW4Sdh9F3JGnpvg0usfqXTXCt9TXd5HPYOB5xaOR
Dtqqit/IlKlJPqFTKBnlNfpaDC3DGyujk0XqdmicFEhZIiOh1I6H27Tpvo8C+kqyzTwE7YEXv3oD
ILksqj6UuviYCgP7Y7QrJYyRnQ4ZBH/Y9yHir4vbSzZkbyA35BVSmHOuJBr6AOQRqNVoLpFzvUox
HmDlfaOnvJJJTygDmhhklUZEwQJOi7Y+YLZoOE62emmK6ClMk4dEs31nmFuKBUIB34hBf3VIOGVN
RuH+XDTVm81JT/6EsZInEKpF0O3QzGwjUd/3Ufsyk2c7ozmGmfY9NJMzWVHf83bY6wPFVei+Vj++
GhVBddX3yC/uU5M4qjZ7lYrqbnBalMfOcs4O7RFABhIKzrcGMyAC2fgxSeuN1A4f6bweQaO/9Ux7
hYwLfkk//fBR/NFVrWeGlUOmLjGwhR46gzScZ65cYSt0kbwzkS1rO6hOph1v9MY4zH9wOSKqEyJ4
VCr7NU0m7ijSVUe5bkVswa3I4KOxllyVcvKqQIwIOdopfB+yXGyMeYRQjYaF5CP0150lI40tGA9R
trtpq+yAu12ng3HTRSktwMx/s1Ltifyzu6DoZJrthqOK+MlK+7ORVvetF3+MZKPovv+i5OnBKAp8
SU4n0H+qOgJ4+7mU24e6NeEiD/G5fJ90/4NF72vVeXsdg1A2Noh1vXWZoEqPsAF4JDl6jb5jlXec
rOYsx4JOMx+Xo2BpOPUFuUmGRS7Q+JQDRCcELSnfbSV6Rf71OP+qxsSZFdT1g5Divc+Xj4Jkmxjq
VpDZvaqNQFrrAlJQUiX7lAYkOTrGXddz6fekHBfBU2v4s7oGWqBqcHqN8fPUbxMNcTWBr82q8I2P
TLy1ckKKHvlYRLXczhc2PJNwhaD3gtLnR9Inc8JgiZqob577D6s3xSqBKYGCCHn3xKlQT6ADAGog
Clc3XaBuSrnXV15dKOse3QiLkdFheQ1sIpjuLPp8aYTcKsLXyQlU/PAj5VsJ7Q/NA7KrUH4vQSN6
1hV3WN5JBusEtM+38+90aVdB1b30A3pFtXg2BgzJtaJ8jD5JK2QfruaTKp7PELk5GUwMGJlwLxjy
7ZTEtyVESMccxv1HCDGnE/kc/WKVDFsB2WHJTZ69h5r62GsQenqyAVb4mraFbp792nzz0meDJgDx
Ig35P9pTWEuw4ziTVGZdIvL0FdZNFkLVOZYsZiQ0FwfpYFbNizASHeagnjmgj2tchdURzSSuNqc0
RlxdIzTD1LoqJG9P+goWVJzQROCgYwIUCQKx4WK392Wf/Sj7Nl8ZAGLh4aB+m296EoOE5qFIlWoI
ifSWtv2Qv+uYpDTTe7K5KNu66NayMn1TdGnTFibChvkeYjQvScGsOIveR9u4CxSfTJv6mkAUkOeq
/qzmuHlCBJcrSaKHjFLOJeSjLdVNokZbvDizPRWRqCRCMvtw4Ij6qZRHR4/FAeziuBrIklnJhkRX
Ppe4Ak3IkJc6FgkIfmqlgMH6lZ2QYpMFw7gyLlQYsWfwYn0WIto1mK7Be5b5Wg31gQt4ulMTNi+X
hDD2VSe/ahW4JPTP01A8wAmh/uofEJU+U835bkIurY0RYrC6rhj9FWudNdo1AWVCn7aFyhjDfbUi
wEBHfs4Vr5C5RFPcf8oN/c7MonIlK+VDAa+aKab3oyuwhuTV8wzr0Kroxit0x6rkE0SbcoWBsCZS
HHFqV9IUV8Jg3JQ+ugKr4LqJ8XYgYVcgClhveOGmNbGGVBrRC6oxCMUgeR0yUyYiE/3GpCfc+SXW
0hU347wxHgajvUeUCxMv6V3CdjFAppu2ktJdL5vNBlb/Fan1k6P7mrxtSVKVKj3Y2CHt9xHqbSeK
mFw53Nq9HUwbOeTmmGuFtRlbiyTLXqjrsn4EKas6PSaCfRWdmow7WKMY3rFszLPika9FnfjbOJrb
ogiEO2NnNZQepDsi8gnEDjgtNEMzM0iJnM5pJZgbWvK+zzt0c2qjOG0QojhQk1OvYeurohZ3hrLO
AwXwZE+ZOesIBdGvwohosHikHy5GTJZ9iwHJ5Ejg90lPclatsTNzljcTvxGXXjNfG5E6vKUhKEPI
lM3KVKpgnamnspbam0KKUToU2cYK45so6U23Zjer5ixPCqfrlLmFENwd2LsfGmaZdRWNituF1Vuj
ztIrzl2c0MKRG/ZjWJMjhZVzleEh2ZRx/oOcW0zzEepRXZrxntN1iN9siz+zh+WLHUVKkC5KCrE9
WraGu6FiH5pQKmMYcukwurGZTyuRjM/yGB4nA/tCl2EVSyYLP8cMfgpx7BA3kc2Ji8ZqMQcHRhWi
kQKIUPpFxmwp1h1z8jd5TdJlB0/WRYK9ks2jPZjaRo/m6K68Tonw5sacIShB81GR64u1uSJQru2J
cE7s9AF5Jus4zoiSlYBTpnXN9J4OQIa/FSeSv4Hwk3I7nnG2KPCK/psto+mb5C52xwqtHWjO2LVe
8xGfTCMn6lVNFWWfyflVbmsoFaSxWOuDFjEWIVtnz0uht07IjHPD3gD7DgHI1cxpV8oRYWKK8WKi
y1vZUnusg2DjDadBLfwXK0DEbFW6E5ZB5LQkKK5Zk69GGXJnYuivaRiRvdrWPoexXevGc5OT4pgO
bcRUHuliErXBLkd/pNpkPKdtdYfNaFtFVn7A2ftUEUDsmglx4+lN1aARl2Im6noSPyg+UmKQ242D
5UNxFKygeow2VbEZXVMCXJa/SvJaeT2WJveb9tn0deQWs7iGIjIyy97tZ8WKB9eV6UezTfXqeVOk
CecdmqJNL+4H3zPWFMEsB9+B7wBhZmANvWvSWXpXkzj3vVHb52FyIZYv+JnmBRVBX5M9O2X8ofMn
knuww3VTOmMmHrEtnZgW+TNbC6r00I5rn3GGKFX7rhfMqbDRcPxrJhC+fVEj/aX1rIPsGQRy8let
uAZUkqv8h3D094wk/bqXy9jV4+BZqdk1Ng14N2rFAYwrqwPiFRoTBbHljW9MzvV1bvq5U4Z64Q5m
QUZdjtG9GCdHCsvwYJGJmocG+j5Nqxx5lC0cijnAz/AhqHMS4TpMqBWK4Vp+1fXo2Sulm8SS1C2q
+MemnR5NVGYrvey0TaafQ4tgXJZseYWP1sqUtygBVm2W5NaMfmptppmC3LK0WgUSK8VCw14o+R7x
jQZK7yTYNjX6cNJlgW8GHQU4JxXisUGp5BgFrD7ibSJW2/qpHJMrbcTJGZgtntrkw6+bK93jxjXJ
zJXSrs9cueHaDyoFa0q/VxG7OXD7FbesqiM2lRBR1PRQp8qR1s2dOeH+EIHn0HgMcRKil5dKorkl
gSFMSl/6oiBApyAaNi9seNaSdaWnwDEqarvEWbP+y5ptKb0biZHvxjD8kUYDK0ZdQrMAzWllds3o
2MT8rbCuMW+wgNXGki1vRNmTDjU16sacJqC8cpeuZZvs39hWQjcaQESj1IzdEDiOQ/uZiOyGo2VG
bxqXB5FGqAxFucYusNYpw23hmaEMzyxCihnCtlMHDZzAY5LNih3TFhXXsBCIyHLc8bW/Y/81jhLp
Z8TOjDuT/eQVJm3qWoMkTvLbWhbAyVKTbEA5yXQnTmzDDcpEcmmCP3SZ/WDwd8yJgRt7lFwM8KVr
Rpq8NrL6kcQqzP4GCv2yN8u1YSdujrHdTbtgcLDTSr0+bOkAYLn2YRYwO6N2DyXXwMuW9W9VI3mb
oYw1ZyopByRZM7pkyrhV5iUbPfdv9a755mUeaX0dnPIBFTdc9FdpQmGITfwtVPxN0cp8sJ51iB25
V2pTvKnB20l2Ga3r3hqcLqkzFwuZtxLIAkad+WVXQiYIzDLaKr3/jVIPOGqV2F/wiucCz8nWyrsX
yw6kjdna97pc5zsjmM4x8O89kdOo8EV0QNO66idNPaE0dvAz2bugNb9hQ90m2J6VqUXOqrdvHG4E
eVVMjmWPoUNMkUIFHSEiRRHNsdB+7ajXfiSS4BadTdZGrq/rqCIfMs1x9hJvadd83RIR8WzSY7TJ
kgLYQDlZq0bOubpmS0tRWcSUAptRlHmZL7jdpAHimpps46EEE74PMrjGqNJkLOSZvA6GrSwqPASx
6Yx6/I5jr9iEIeuBLJt2OZM89jAU6hB581pkqJXHSdsTovaIqX8aw1u56hpomha09srnxMJV6gAO
iuv+QEg8+ahhIN4NZjysp1Tc+tEhS5XzxHIh0aFX2F63nczqe12rh9wflbWSJxxCsOqSFoarqRrS
DRx6plcd6WZ6Zu90tMPcCXVHhUjptF3xTRjVO0mALAA7lMRWIH3Puw2w/XeKKwc/MA9e0zTwUCus
gVbx2mCGBuM9GiyhCxUORFy63LXBXSQSsUTpc9DI8/TM7LZ6jMslHNSHqUyLVdAnD1UIGANu122k
x98VT3vM+rA9NThhVsPw1vTBc2dBb5fG6Rj3tLvHrgZuXDNjR+ed+ueWwPZ1PgcVg1cq3SaSdIfw
NsfHeL3StAn9oke1QwzmI/mqqepFqzqjMJJX477Q4hQzvwxgoJgurSff9EK6z+38qBSE/5rSGDKY
JLcN8ZNtXPbYpr2L8NTDmJCFY6LfzrUuc2BhhNRKE4SrrfqUevHFKnANRC1+seWoy7V08AzhbURC
8qKKHaMW0l3VhNZWoYaD1nrTZAiWYwLUAJQJymxOq3YGoAn010oD/sIvH21IC9zHXGFWQPoLr9tk
JYsvIT35g2IyBot13/RXetDtlXhcTyHm36AYsWSVTwDm5wNpv7ffOwqlAD2g0Gs1xYxSz9+r2b6P
fAtddKqFu7jeKLIgvIxA3rYzA1eqGJaaQHOK8V0HNUR9w9KZsVtXBqo32nSd7/Q24Y2BvukM/6MW
eDfagpZaZDO15P/DLNHih26WB+S/H1qTKYcmzo2fmzSJeWFXKVfLJpWoy0uABPbXz4RpEZymJr2P
vepA1It3KSZOXkx0ZNuaxMf11FFsfQhOjH3+z4e4zgNU/Tws2349Xf61bGMBmDupLhX/+8/+enOL
huVQEFDpCz0+t/V1wdV9Xh7aWJPOaq5R2SHRPEG8NZZbSa6gc/56ExSWbCN3hbb6+c6fr3uFn54r
/Vx2BoR8OjCsuZCNb3++Z/lp4tWkc9QQoQ19jkXJ7x+7PEVak53tnujVWomPhBcB1bezYvvrvSgP
9E3Zc33g2C2PdgGlqzI766WWqnc586Ib6jzWVZZB/V+2V6OUOvThs3MGRwVrgH7rcdt8aWXOwobe
wX7UBvkJGslq2W4WdbXlNh7i7iCRIGFdivOlVa47gEy6KOqjb2Qqc/DCVK8i5YbktJNV+2QSSYG1
9/B0XC0PfqTiWlK6dks2hrwaPMHpFUah23Tx8JqxRgzkNP9BStdzodjz2CDZ6H0a76JEnBdaQ+BG
z4jABNkna7gMWRtgqMjtAmFOGzpgKLpdhQ5jxYG/ENYs3wR5Kt+EnWbtJZM9B9ZlPCUmWRaaJ5/T
+SFDrXdOQfs4viH7sBPmF/AxssMbt9ZUvLQhnL066KotDthYpmYwySejhgIE3Ecl6/7Shpp5K5Q0
2KF8xm3rR1jdm3Jv1Kwp7MD3XL0aC+wmQQv7Q502uhWZKO0VezNMWGvVTurOcGccWxkakDgKAXIN
iy+gMK6B/FnZl7aU7xRtMkaIT9JIeiFlxiwMHlr9rtQs71sx6nu4M0cwB96pxjx/UUNciIXtHZcH
/A5nAyfYth2D9AjxOz0Sj92ttIrg9LT0L7WWSQ0OVOpL0AduTTPp74nTJvMoNCAe5owUtWF0D4nM
zX8z9Zq5McKIRJFE+FjTpzlkpKpXad3c9CFO8U7GX4CX5ThOjLt5KL6HRcR6jKbIdp507+tIuwvr
RlDUIsN5ppIDfvOrUxvHlVsklkx0AU9/PmjTf/41gWVdqyVUE9bt9nkQnX0u9G0l5PL8c8vUKsy2
lxcDc6SalZDorKvwIROan0y0rLuqaBsYEaZ9CFJF3NmROTGxIbrAs3JxRwK6fIHE4C4vLj+QNANi
1zQ7LZs0rZQ3YxjR45x/W89tghEj+vniz9/IDbBMo+m8PBuqWsNLB/BpeRqhBzx3o3W/POMU+aDl
oxzNMXijQq0BOTHFrZfP0nc1e1+ejVZq3Uol92UpsWokuLzDkJPkiiiA0/LisimVJgoVul1tl6dR
ZmOwxQVCsB23s74KSrdKvcldXi2lVtzq47MWlTiqzLmsP4+y0u8PmQIAYp0LikCWBHQSPQk8iSEN
MY7WBSEbbTtcem7RF1um0BsNF2YN/WXZHNh0IaTAt7fLtuVVo7STnUKfY1VIBonTy8ZiOCW9rF4v
T5aH3CoTB7BmuDVJxsQLSMz9ZDfFDZmAsZsyjwVByNNlm6IYo9sKMa7z0cTMR45PyNIcWAm8B55H
VThBtimhNf6/n8HDHW/72m6wi87v0dNS3QZqyuSjeALskJ+lOsnPXtH951/LtoqQ8J0VKw+fti/v
xUKysei0PIrumye1zVuBY3xFIGxziKburi+n/FJWItoPEUaXdn66bBN5zk3RJFlCqZQDac058als
opDq79SI5sHy9NcPDFFzwjfpHZcfX7aXYe1vBx9HBS3f0F4tr+BR24jKQh0+/7rEonCCuT92u6aX
D8uDDPfhQLzXP58uLwBAm0Bb/W8v2zQUg1QdNsubq+XNy69ZfuLX7+cq+jZ1TXZMSxx4CVbx0I5V
aEvKEK27yDOYgtTKZXlA4F/v62ZO3cNPU7smNq+uSS6TAhihKUv94MvDeNAFi9CM2eANfhKnVwft
OlAoEOUxQQpVRV2MlqMK+cynRxlHFBSBrDq+ZLYPml3SZRwacKHIzLYDBmCWEKoMf4QZmx5XyXl5
GHzlP/9anir10B1zpiMQbMIjHqb/PFQdu3W1PB8SMziKQin34ZC/0jDImOGk+X2qDcYdvJjlifBG
tujQO9vQaE/9czlMw26qc+1WLkbtGgSAO3aWers8WG3FDtCywaWXMdAMpvhK5qC4DsvuvrW51zRE
uxBNkIZ3SWNj59et6+VZ29Xptu9T3HnGGN5Z8wN0hnUFkeayvIP4ZW9DSHmxXl40xueIFjM2fqYa
MsWabTYW8HOG7Bx1YlM08YQ7FLxMkrSuFRfW0afEMfNxTLcoowfZYMEOfMU8Jp2quB7TaiJuKQvT
QBfrylu0J4p1SaAeCL8rdzXgJiaYG1Oec7JYZRzIWEr25BdVK9nTOzckxNcRUmWcp8w3z8Pgh4dY
Ua9DX4eDwkRhCuk5gLAGvRNr607N8BvpRXSuI+5pkmWOO0UJKVX11N3SioCHvKeD2dqsNia1mNDZ
m/HWILpvYjzbcGMGJgyw72K0eXTRJlKcUruuVzKa4BUT7/BFSYnILETgH6c6tZ/q9jJI+PmVdBhP
+aSPN0Nq7gJNgLYJM/MyyAnmOt0xmMYMVFQO/JRyMDj3d0muk6Heqs122d9BqbYMVqzl8toZbJoa
XNC+G4gmwQThBnEozXCRK49F0Z47j3FYHlDmPkWpViwuztOg8beUlnQl8iyG5RVLFwhiEINKRn9b
QyzAvEC4dWRYgGNyy6maHqRgVZ2QksiOb9KuS8UhZ7d8tKb1aMTZDlJWT4laxZeYNeJAPIc4aO2E
r1CkrCUs2QLAAYO1oa+9jYOgd2kMfU8b2bs2I+m9S9tyr0yGdmxDIVGHxerbaJT25gu+HDXlIkyD
Uk3uK1hi2TZDUEkLo0wc0YJ2lBhe0dDQ/DFEl0MF1jNiFNIGfTnb1AjDsaQawmGycogS4zBF+beg
MWsadn1fXVNgDd0kx0gPJLW6Xh6WF4Zy6LCt4kJW62MSxfVx7HDdhjZ0TW+8bUJtL3w/OE5eKJ1M
rZZO6pAYW6Oy3nHWt9s2gUsOlBiQHsUIo4cVGe+E1ig/YU4ilB97NQlPaZjHD41CwFiW3efzkz6M
97qei0ujy2D7kugbUH/znNSCS0jQk5hSKTouL04wgZ1gHLTd8pONEpEOp6IbWn4rGMpi25is0JZX
6UW3+0qDRr08javQO4qYpfTym9tR1q/Qdfz8GxKpt25iGC1zgUz09r3a2fb9JL3Jo93cLVsir7sZ
Egvk3fwSXeFpxS04O9LYzhmBaLQMYKaitTEq/in2y26TZso7pXlCoVWlmfbLP7X51aaek/jkCvmT
X3xkfl1uSyt9iTDwrylr7iL68q6/lcDrb0DdMxh7HGrbrqXNQFhd1NTPiKmuOrkFX5FCZJHRA5dA
9sDYhInD6b9HpRqtZJ3F3qSwSfESN6GGQ3dLtTGYk5BaGNWhZsbnDAzk6wAXegPSptwmYdNudcqC
6zGY3gwjJswpxKaucCkiA7uqIxBhhVoWriH1D2rZfe+zpnPxOziRF0QrXyQ3pT8ELnhLWAgd/luO
4s7qbRpkakxFs6AqWRX9leHlN4Y9IN/JEXJK1ZkoUdArGbX0NspZy2eyq8jZW4yKxBmyh6S2SPL0
NNLxUNMeZd1oyo02tvLRwPwhIXtma6gqtGEsRhPKYcVu2faPl8dsvuqWrTCKTlB9lP0vr7cct92x
ANrINwGX9usFVaXhgtHhjVmEk2m0ncBAr1iuWSs67ixgdSYXhQgZ2TS8cCprZoXgMuqWVNyU4uhJ
rAOVRorWYdof64p5NpJfneBFgcol8h56TLlU2eJtm1oBP1K/jklEW7REXdNk01mfqVWhVtFOjinH
tUPyD4YVHa9mZHg3IsT8tbuArH5uW/65PNRyPlKAHh6WZ8vvTE1JRmcD1YDq2rdRbh6WYkeGvR7O
asyMKFDKQyoaY6WVGYs4X62pO36Xx/ZZbpg0a2WrOcEmwgTpcLK/sKR5DPFO4+Qdng3ySNfY5m/6
Do2UaGj3yRn0v1DrwLdn0MAipEvGeGvFtTvIccf8Rh5oMnuBM4S2ssoG/0oT4zfW4bMsmOLMEES2
w/Iwc73agqI3WXDAj5SXoV1H9bPhVe9lvMOtoW8bv0PoFfUJWfc02TrV3Fpqf67I9QRmCiVUcNSg
dlHs1K9aIEKbGkTJGtEL3C+IV4IkyHynkruw6mIVcNObZ0lcWkpOST8v34OpAFug75jQ3tJPU4Ah
BOWmIeeSHlcxiEOpWOG6TWD1oTeiDtmSSz5RPEx9rdqGs0PQs8Uqk80PGuZuot1wihmHRslxqhfl
uo2oMREbJx1aUyKMIk09sJmeWKVKC6O2rM5K4hmHVN/H1NBdvoV3lxeMSWrHZRbb7VWrA9QtRwCr
yKFUEBM8IKauD4Uq7Wp6tGdP8jv6qwZFVWQZp9rLXtBb1FurTbsTScLdScTTsyGGcS0lPrF/tTYe
lMjk1h1nwDZlaN+KDCYhGZKNXKU/JlabNB1ATSpBb+5MaF/ouLkDplkGXIP07PGARRmvOIOqAU7h
LjYPBvTwttkpST9el55qbaPKorasqITe+YXm+oke3io91Wgc6MVTn8fAaeSnLA7Hb80Eg9GSRHLd
W1JA5B+NKZPZI6rD8hKasX1fWl2/z4Qu4W53ExwWR4lIq9swNA9STiUypwRNXwlGgGFoDFfTj0r1
GbKk7iXNNYazUHsAL49+Z/LEE+WIIq+4dgMVJNDQn/EO/4Bxd7HiluZyC76GhrYqJ09Uzi49eh78
+ausogjce9NzoVfX2eiDfhHyg/Czx0R6RW2xTaT6QxtGxjWjv5Em+Z4zaoSqUT/XRrNudB/QbO8K
raTcqEEwsNt7P5fWZfYC3Y0ZXiqnSAOsH9UYOelMWeVav2lMxFCjeYPSmejRqaUp9T/cnUd23ciW
rqdSq/q4CybgGtU5nv7QiJTUwaKUErz3GE/N5E3sfcFbVUmCqHOebvNldrSSKQbC7dix4zeT5q5F
V2RbpfmWRh5ujuJX4I7fK527Q53ycS2JgdvlL2FWbRMluOsEt8zT+FSJBZ6hRHGqxbyILFfFbWWG
EjUpGCHQA6lDAqGn5KmIom0N6P8Nx27UZ9D6y63h0gG1Spi2Omutn5BFRJbe3TRGvNdRMHZAYrSB
De8xWXVIj57u3AKVg8793dyMfpTrSClPGp2brPS+9qfrGBAu4ioPp5vR5Gd/HkQ8SEwDfwhoFh+h
tvirVnUXxe6Gd7NHNOoAghrGdYsIahcBm3GdrRzOIRaPleSTVDrXPeWmMvPX0x+yADY2NSqBDoxO
DeS+BKG/Q7WPRu3ZThW6gMzFY+Oa31JA32Pr7XltuZBgY8CanIHr060uQNtNTTr14aKCkZg0WXnf
KhkWOoQ9DAyMva4HWiuS6QERkW0em38O4H7f1Bvy/V0HtWAMzBIDPFRQogul5P1OwYUVPkQ33nj9
dJmFf0o+hBqrwZ+xoc4YFqTOj30rIqqBeQzpQpKPNK7o2AxfibI9FG2+Vm1n1+dnuri0Rd63OAOM
RzCNeMMha27sPciHN8y+5APKXUIvT0/dEnuG1wpHw62cc1nos9YofdtBJUZ3g2yfETk3GfvQzdFZ
HWOOoWwrqSUTOAGk786MrCYJTh83DRsTRDxGYi48ujlbT0sjpICjPNpm404Lv5jKsK3NeDsM8WU2
3HFcXnm5unUGvKaU7j5SznkkfB5o2sclDi6kBedkzsiA12B5iSrQPNSsSx5yMOxGMi1o7+yy3EaQ
Is8M9SeauS4DEa6RRFlL6POhdgckl2sVtTaA9w8Vxfou5QFbeBwe+S6u0VVFNYaHtJCpNv+YO2Rp
yF/aONSZkoM9CwzNiEQvNQ3lbRkbVXBRdw4S5+VtW2noXPdnyC4LQ6tR3LVt5leSTeXUv9umCtLl
ZpZPvDBH+kXroQbHAq4tG60EeyfrRH8+tMBATBqDkel+mso4xtSZ0Vc2Gcwrr1Y3g6MdHTIbQv7U
ptd5AHutMh+4jK7L9vl0659JJZguEfmgSrGIP82rmhlV3PSGskHUcutEP7wi2ctGM2576Gbfe+6Z
7n4+1WhQg8qH6Y3FiS1//m50q5oKeEMeysT5F5PvXsrQQE34TGxY7Ne7ZmZrJgR35EWNrWzy3Ngq
bnbtD9at0qFyAz6JsCdZpqdH8vNBghMXEkUGZD7ns51Q10SlhuKmv3UU61Y4Odg/99IpxAMqxf/C
buSMdAg91G8cy5kRoRHu5NJi5D62rdlT272igPUkyd5OiZRk+lBk0Y+I4c0BoA3C/hdi34fW5xxT
BFAEaR76SvBZPX1fZN/b8nff3fhudC9zosbpLkFuoZoHUjauDqcHemlqpeSFwfMpOgVitoIojPiF
QmmD5RrsxYSMEo9qpih2vdfdMbXo/Z7h2y1NLUepgIMqlXbmEUEr8SQMe1wKUju/kaTaYghuJ9Pe
mlZ2pqmF4EPf4AozseimODJZe7c9IivMCBUor5nih1ShMS1tU1TO1nMcQr1/ZiEtD+Xfrc1SzCEs
aspgrCMtLbbhQKlQqd+I9Fk8rNGTXLvJ6+nJWzizLR2+l21jeMPB+Wab+66DeqFXWWh1NOn3D2Bh
DkBM9wCkVvl4VY0SF5rfxGhv13hYnG56cWjftTzrrD00gI5Bfm9Voz5SW900ZEMyrTVLHdlzd3u6
uaVA976js2XaC7SSe9lRtNeg82o3yohMvpqc6ZXMT2eJiM7rCjANyxLAT2ahwCj0acq63tvY8W4w
vEfJzqT8fqUFqL+g1K+2tzgenFmlb7zrT62anEpA1R2TTOTjMkXjfsD2henqQvWqS3GrQYp2OiZm
fD323rWNF0faTbyglRcVQHI9AHEbZTca/xuHw8Z3HtS23v35gOOTiYQWcd+GZfzxm/q8AGnsZ94G
/OM+6qu9lVGTdvenW1naMmh5OLxKIHeDjMjHVowMEWLVohW/WiN8s5HqBZLp24zqaq1D7D/d3FLo
EXDguW6yTWHAfWwu9FM07yz0uis8rCXNVB6ZFokJUJEzTb1ddeaTShLN6AGEQb1uNoBe15lwTFue
8iHY68n4DGfjQF3uAAUTaNTOtIaDnGikiL4OylWf+MfYhHaiaE9mFDyEbngrEu0aL0k4hedmd2n3
So61hYOvSsI7C4xw8gHL2uAhQ0r0kjtejOgItshV1rs8OEPwXRz1d43NRgJgpD5mvFW88V7T/CXL
zEc5yQlgkdPzq8lf9WnQUaSR00sdYy66I4LRbyIj8t5uvdbQ3cpsc4Re3cbZj3G4FVa36RE/iKN8
k2KyoFf6230GPsLL6U9Z7DSVFN6EOHy4hH9cas3gt5aWG3Q6dIA5TReJ268Y4c6Kz2QQS6ER183/
aWk2l3Y+WYk76d5b2Ua2pOrxXSaq4+kOLW7Vd83MZhEt+kZDa8V7S6zp8baotQtpveuV+SXSxxvX
DJ9PN7k8hnhs6ia7gGvpxzFsh6hF+xcCn5OKnwgQ7DIrP+Kyvc85w083tbQhTLi9WMDKO9n8VjQN
SaGqTapsFB7BQd7v1BgSEZsicu3LxtbPRYelSWNhkHO9Bf25SF0hAEK3aqxsap1SN/6MO7v7yyuq
G8UenzNTXoMtFMbdSw9++NTlVzLv5ekP1SEkbTanO/+mYzLfNu+/ZnYAlRHVosmLMD+LsfPmqJG3
pS611gOU6Tc1GbZriZ+bI4oLDD3O3GKW5tnEQRnfSFclGZ7tFcPzzSp2FFZwDv7USu5lqQE1W0dt
Dqd7ai6OO1UGRMfIB5Gy+LikXAzSQi0bONYa45s8XIthOJiMbQ/01bBwtOKwlSeD1Amxg/HKn7QV
hver0LMfRgN7EVu7GBwgwyXGEp4GHrDrDlK3Rf5Fg5tXDP9GVoVqyARKBsmtfLSt8imr862MPIkV
3xsEpkr1j6qWAGY2j/JOCvPxONXObYikhhPa27TZ5Bpv1zJ7470XbKGxKftxJXNJqRGg9O1WysSY
jbYfx+xyCL0dJaozt/elTS+LMv89XLPYUlaOKCed4TKsLx6yqFKRCuouhkGbkuuQjGlnJmghgCM6
iAIecjv2J4maMsZq3XcmbzNgISirwlK2JTgrxaAtrgPHkno4JgXot3XyLnGefMPI0pqOIaC0D1Fe
Tgx97yUp4G9pVpgeYjQZGN+9Jx0ltY2cppZkUE5VUupnNuDiBnj3NfLn777GTEXhVwoJYJxqSFb+
kAsDrZrWy8+EucX5dFzLQRzT0D8JxyT+VESVUDEsoaDX1FDuCOKuepeVATCy69Kyz8znYlz9bzFF
VzNlwv2uZ7HRUuZHX/ytIDwZ5uHt1MCVIG5xDjwnxil/26c49ndr8/RdL134yRqrp0YEvUfEQx4a
si4sp87tDgYv+H5yJnotR0+XfxClI7ecF4Yr+IuBmORRr2rQaCMwqY/o/hyw0rqgpMxTM9c/6sUy
jYusdHd6xyyP8N+tz2J3qjmD22kc/7LcPqa847FqZFSwCpC5pD+nmxMyQs7HWJpc65T00G90ZyEB
QItC6kUO3RLg6ik4yp0z1dUlFGmv3vZpc0RtYi9D4oBrY5X0B99Rn0DUb3J3PMiMW4oiObhnGw60
W752dOAbM0MEmyOWXJscDEvOg5NUmZKVD/lnbF12vflVi5Mt4AeCYehFF/JwHF177xC4pYhDKRuN
/cvz3V5417G4oCHcAm2QjTNfWuqguoGH1+tGKyGVIs4nBXRksOh5qgK6cyE70Zvjd6n2JKWxpEwY
pitnFpuhLQ2/RvWYoipfpM82lK0U6ZSoDL88qp0xvZMiSZVyqSKUQiFpk6ZYOznTfZhCEzOepj49
KBr+Cgyv/FqZE7cdaQZX514umFjdl02xLYC8ZfWPEgq/ioiXHHk5mBShEbwHWoA92Nla7dJuBfhB
VJCFaHTJPsaGFOc0VGNNbzMR67Xcu8Ti92DU9SMmbfcy0Mpd6wNMPr2ClzYMngtvum5IBM9n0k5J
sfIcx1F5MZPqPy7HqbwDeYBMPcc/E3KXajSC5MqQ5W+Omvkdtw17LYvRTNn21lcIBZc+ioQdTvUe
8sRqXSJJM1zKUz6D/Xm6p/9L01yHuBwYOgp2H0dYGTq7T3iI3IZ+fSFF12obb/aoPbhMf8WfMRe5
bKcB9uz452GJXv/d9DzRYsZ1dpMshg2vSJtcTniswlaEBHV9vkAtl8osKPGGbLIlwDV8vmyrWho3
OB7gfMrOFAS/kgTWM8P76XzBVtYkPrdFesL3C1u4MrV4d6RZAwrjumJS+bL871ELqyD1f4MugS55
KVUmAdSsMnAnvtGcuYItrFx6+XfLsw1TC793PFrdymp/nUvd50fVmRCWBxOD3cuZ1bMQahAIlS8Z
3GA/FwlcNdO9GvrkljePCzQ3DiJ2L3IulrU1bfqqIOSaMC7BZtTT7vzGWeztu+ZnF06IFqE0i/S3
cp/m8J1kTR5k7ENPzHK6aX+6uwupEb3lEUAWwnmTmwXWuhb1BKfD33qlOKQV0Ptx2nJbwC5Vw9MJ
mzFA/6ebXAiANOmShnGygLuYzafVjKnXJwywaxAAzV+yVBCwamRpWtG+6qjHnL9ULw0revEagY9e
krt+XL7u2KmpZ07hVr4o58q40Y2X1IDoCklOJOqZdGExBLn4zkvVfVAB89pmYTZdNNCTt8cVuOYb
c3AwJPHvzeBFs9xDyAaK7W9Bq595QVqaT2TgETtzObOR2/vYz0m0thuXI6oqyD1bGNblqgngJ7np
wzurry9K9b/MGHBR8H/lx3+GgH/L2vSYh1lT/8e/LwUhTmUaIzMCQTObzsZJ1CRvjHBbjMO+83Fw
ixGCGQNsdstff75yEPTTBe2xZOc3Zq9T666b1HCb5vaX1grvZHPyDEOm48LWUDsyMDj2vfvTzS72
kLF0TBToQQrMyrXZFJeW54twC+gQyYzg3sQM2ExHCODen5/S6EwSynmVx99gflG39AgcUEsPVekc
raB/Qa3Si3cwulwShfYY62QNp7u3VD40gZyyE12JmXHkmnoX2muY6SHlNNaMqYFvk2hmIM1IR2FI
nPTpyqy8dosmD8UhlL/AbemvUTNZK3T7ra0o+jPJ3luRcHbUAIoQQqB1J194Z2vYgU2RukkbbCvH
7EAuYcAW4gWs+IW7tcOh3SkWhn0DLlM7Ezyr7xftrh3RWYNT99BXynU8APFBd2ZvOgOSAqKoDrnx
nPT3mSEArYCH2iEtdGbnuQsnJG8nvBxwEro8aMyWSZlhi4HkNDIsA/YpptVhT+9hTy+ge+FdvDJE
5R/9dIS5Z/mXYaziTePDfk/qBK622/2sFTXf5ap+E+XuzlXsG1+3eoJxVGzLyHrKJ3Ti/HhENiso
u02R1WvICtZlzemLPzG8zrD4MZlBdTm0AAUj4WUbSPrtNmvXih7+zjExNIfyUvhBtetSaeEWqQ/G
mPwkYblv3RgJCcvdqGoqrxPimwczZit0OPkQuC/cFK/WHsviNACPmyEAfdEEebgz/fELZkAtyplN
BHvOBRGElg5KC9Pa9B4DMbCYXXxyYFQ9u5WzVwxIKkFxVRgAFzMVlzuhNuvemi497pQo3anlIcWz
GZFr5ZAI+0tmdPYm0TANxlcVPDb6A4H5VU9qaM29ku/Bb1+iVGAWdrMVIePvIkww2CxQJamvfbfu
zuS2MtWZrU+2JzU7kzI3GsmzifYSG6ZDgMUHbypIEo2PGa9XeFee07tdiOU2iBmQVywr7VNZfxwd
C05qjslGnXzrUXbKIWJpycS9vtxSOX7FTflM9rMQ6rhfGbzH4YegmWLWNddOHR8rNZwCACBM4YCa
UHHri2xrnnvaXOycIcdQmFiXzI8No+QFO5dO6eR3+64LEc7sv1R9ejdUaAwhXtWfNXtYSDzkicgt
VhgkAvNDGT0o2APsCJLxijKFzgnVHXCcP+pBBxG4u/DV34EfP50JrwtxgbORCcRpwgVqJVOTd+E1
04ME3LKcxti9VQGTi+xOqSzE0uo9tonIu/lJe91p9u50w0tz+b7dWVj3ukQf4M6n7Jb+qkM9ABOo
fNVm5rVe1d9Pt7V0hvAYD5LCYvnwr9wz7zqJQ0uj2x45R4N3nT2IW9iul8h+IGyJqkFd/BWq2q2u
/Y6n/sIp612MTY/ux6+jf+5TFroNnEXlOQPW1+eLZwaLN3Y03BIkskS00bUca3xTn0SmPZ7u9cKC
clVYq2i7UBnS38qt7zqdekWToqzDCCvhMQ0vTA2lwvYGBYHbMnZuJpxOezU4k7Ev9O9Do/Ln7xq1
Mji+WkmjlqjvW0SAkCq/NsN2VzTWmSNtYY8S5didpD4mZelZU8xP2PZOj/WOmqDs1D9MdnjwIBdC
Xdxjj3E3KuJcMrJw/ZJ1cBysNEvltjyLQIVf+h4HdPzmf9N8M0fvGaOBO8f3L92ehF0zUCTtnyXI
BNTttz+fULlJLSCR1DTnmVCM6XnkWQFM+99mFB2DPnyY8heOgD2E3J0YoOU76ZnTZGk+uQvx1sBl
wQHE93E++3pMmlRDFQvpmIsCS8Qc7JEZ4krs+2eepJd2KfcuW7fJquQtfnYLGhUv0/wBU8rCD35V
utgh67Qvy/xGM+2V2WGSZVQvECQOnV1y3cYGHBEnLeouW8D4p4d6sdtcF1SbhN7Q1Fl0Es7YwUem
2xgv33qZjfI+PIAW4RhETE43tbSMZYnaICBw0MyXVM+zt4kvPAoRiLt0I0aHk3Ul0DVFoJ+MiJwj
tF9ON7lUHXe5LlCXsTFr+1Ruiytdyye3TbZqov7KrAJxOl6zuCiSJ3X7ulafU6Za9nVyDYrJ6plV
tdhnm5ddB1V5SlKzQ6fSRgdHWCPZSsufsZvWXZz+ljYVbtrBKaqPWvMvTCjFqP9pcTahrG0BQgkL
Y5P7n98Yj1GLLCESV5hWPZwe3aW1A9qeu7UgQnAV/LhlTDGpadyxdjLLxdQS1p+fHszhZmqqMxFQ
br5Zqocp1P+09CnVE6MjRr+ItzokW5tSiNo4B48D5a1D/18bGnJlfDdrm9fm9d9+ZU3YjLev6a//
+Pfn//Of0tAwy6sqec3+mlsavv3tf1oaau4/dDJc6bBgcOUFLf3O0pDYyk+opEh7LgnT5Bc2AVUI
8Q82i7TwwdIFDPvfjob6P7g9S/iWwQMuP/gDP8OF5w88l/BdAhbncu+fR45B9K2AWm1vslG7dqtu
Z05iyz3joOdI1zeIODjX+I7cufmvsX8O0SjOMRZ4N2z/T/UV+Q0mBzHsGpBys30VTlZXJy3QAIne
imDje5IxBHtIeiecbkoGhY+rHRc2UibuGpYFj2d28S58z8kUEKUb3+JVNLTWEp7lq+kXSdgpdKih
p9tbKJPJBilXkT9RC5wXdELT771ACmdNnn4/peMtcjHrvoSJYQ5f4ljZ8mr79Xwx8POuls2ChjO5
B1CLnOUYpfBUxfY0ewOb5toUxg0lq6eK2vnp7n2OwTRDJuOSEFNcmYMJIws4Ei43WJOM7s8mR66K
YQza7iuP3jA8HDg87ZnkcOGEZy+RqWkcrSB75rUT6qpq36a6vjH96auaWBfJTq/tRwOZ6dLV7+sa
nYSyvGnwzTXL+ghTehW5PBlz/3bPze7n5cSJS82IMxdaAq8UH8O0TJwzG4zWxtKHZ4hZ34TwL6Jw
woIgwFbRzL9wSzNXhUyXqwBlSGvY51rwHBeNj2Keft9q2dfKx1ia/OFMTrAwUHyca6lAMAVTNN9W
WYnu+9Bq+NJ7oH0cN773QvWYFq+9CA66Umxx7XoUpXFllu1an9p92lg73JG3lWL8cX2R50BiGdwP
opY2/xQ0YAa0oQZ9Iy9EVq7tIIredJ3zWIvgz9/GWBw6XUYvQmabsy3extSYYsRLNrbafQknZ4/6
4VH3UJTCxsd1RpQksq/q4O4z1M5Pb4eF3U7bApQxt3Cy3Xl4KTU9LvGQNjZmYN/j5v5gNv6t6fa3
bTgcAr6lcl6UZrpRs/F4uumFlUiz3AY1CosM8WwlQloJ0tyn13Il9l3xNG4FKCg9C52NjfjDn7dG
MRzxAZuLDEv/47p3O7XIhT8ZGz01nrze3ztgbWsRHQBCqt1/5Q7/a/1d/3xjAjDEdFIUB8XNm+vH
5vxStxCVEcYGo+W/miS7KJBvK+Poqp+So1a0RySzviidcYtq7I0c38yxryxfe/RhWamhs/LgPIyB
dWzALCDYVmAK2Z3F/n2OuXwl71oGNUQbp1r941dOim/7aYy/e+e293ojLoPCuG5EciYLXWqGahJv
c0RejUn42Ewfa07ioc61qYvqq2ar363EWXfOOc/Sc80YH5sBzmHyFEgzjZKiO85zgKRhpsqZlfS5
wEA4eNeb2W4FK4Bkj+kb/ySWehqw2v4Od2OUQcMOZezsQYYISAJnChtL+wWQAHcXA4tZMX+G8BXF
CTs/N2DfGBcmuj/UmXYdj8yh4n/jFfhfiUrIxkgeNgkf9+CPw1kZhZFFPgpBVt/v6zT8Bhn83jLC
V0T9156QrhevXeX8BCT34/RefevKx5yHXJHTEkUOVaIyZqGhq/NWhCmHFIa/6MX3PQKSPdazdBrR
zlfPFC9J6n5pM/xK5NJNcGMp/fwRPed0heos+AnxFTXbfmU6u8RUHkyvuA9t5JblSe964qryg2NW
CHNlFnhMCNHfAf/HjcNU+1WJ6kM0VBVthpeyh+iI3ZlevI7d4VhF0nC+dW/h6q+SQrkyMwuHF4dM
07qUI5O0AhUCDWv7RDpgowvhr8zJeHGq9Dd2P7/PnFNLq5EBkpZvBPBP5Aiznbjr8tiJsrL6fTD3
bT5e4ihQ4oyU3jpq/A2R9pWK+NzpKXrLAj9PERNE27wvzldjmhlTPRW9vonLYO9Uz2HoP1tV+Zj4
5n1kJ9/TDqRijEHCDweFg06YX858gFx+nz6APNDQDFR2PxXiyQLcYaLetfFCsESWeJQHNFJFu6wt
NhjSXjlOu7Oa8FY+4JxpW8gF+Klxl9yYWgJtz5NVxWxZZQG9d80GK00eBdaKsdW6pEDbucfBJAqO
ba2vi0T9Usb2bxsDggnZND9q71of2WVdf3JzZiYf25+53+8nP4PxcOM3FRYUrCy/q65ccBSq/pgU
FtiR8c6ueIPpfZRolY3VVbcIf794Vndt6RXGD/azbYhr3USsuWnXnlZcNKEFPhSVTK3Y60Wy9Q13
L/B5GZB6k4vYNsvnfqwe6cHDGFU3eEFscS15UfMfni2df9xnhMRhAHqvqe1exH14VRnDY2JMdznE
fbPt73gT2+pxeJN7yhajnmplRN1OCbRblOOvbF/5mZXGqpni+6JCYiTMAIaR7Kwq0Rw9mVOaCFZ5
RvrcZnBRQjgpXr4q1OC+z9LHPBueonZ6asLqrhrdPa9kOxXRQ1NT1mZtXTljva6645RWh4DSOc8x
01YT9dqIwmLFkwJOMVaMG2R7WQBD89sfcWE910WwbYL6MfbHa6fB+4a3TKB0+KMQucXKSsQm8LF8
c8WhpGiH1h6CGKiDWe4T2jpSQgDVofSXZhevfoHVmJbcupbyK279tWuUdyiMHWOvfyli9zHKgnsP
6RIhn/NUNO3c5CXuceLJml9a+FxX2munquXKJzVcT/W300v0jSw5W6FUd4DWcpNDJ2BOWIiHIi6H
AC02KonHMEmuEPV8xCdFXSMl6K3SkCKQVbi8UmrbSS+f1NH6huTqXpqrh8Itti9yJwfVgATkBC0c
UsLXtCiDXbgWtfF9UPQdoK266X82QQo4xAkvnCIK1k7S71LX3fZxY606gTUauTMEzmYdIzY1VEjE
jNawxc4B9XehomErfogIaZGc56asQsxejDCUR3HOY3ghUPIYYECqcIhZny4+6KuLwhq5hE2l+lAG
zeVkqvfaeJFyerOO93XUPfU4Tp2eB0NmA/N50GQ11bC5OMEu+3iKTtSmK6tLOUXFcFEr06PWqWjW
5PpVa2oHbcC8yvPvCui+il3hEID10WCmqOX9mDKED8gmqt659WobQR+k+HmAwwXCTx6nNt42afRX
WWODWo8tdl1YI/S+/TNI/Ret0ZHqKS5AiAHADTFLxfJuuOzdcHu6f9rn+zRcb2mirArK5I47y+0Q
KCVIlDymez4WFln8gNULB+qEfi/Klaga9slhwrbEcoZbvURgzkm+xpBLOu1LHqmrdIgh3WLWfTYb
XEiXJBFJQPjnIsnx+HHg0x4omBhTdeNqFQm/edXF08HQmh+1Ya0wgDuT4y41J+FpPLMJoJXzukIZ
CQtP4AjyKWBYnEgwM0TfT8KIHbO5tN3gzBm02B6tgTLk4ojIwMfuxbGbQ+uge55uXVeKs8Mo8z4h
M7QNDyem4EzyuXQ1J3nHRB6mHmDfedF10ONg6Mpc3Sietm3L19JXngw1/pGZxW2DyYei3zDxx6Zz
MN9K1wbyUdxm2qT4eXrBLZy8lKZ4/aI+BUtn3m9eEs0gsxt1IzFjaextrSA+mkN4lYtzj3oLmBdq
biCCDUdAUqCs/XGMs6ItfcOsUP8sq1sDIZ24jV7jLl+5QxZCRop/lLrybQynr4YfbygW9KvRcZ8i
J7krwPehLa89luhZg6xLV14k6pUdFtfQBfcOrC7zHHl3aUnwjMQ9znHYiPOE3coorlSWPr1dTPqu
eZLX+MZFzS31dmrgnMvAjKW9zxVXbnwSFmQ1Po5PHqeiZfwwv0qkB4SNyUAfXkfFJuZhMOydlY6L
UTwE95Hovo22F2CWpH7VFOUFR8ov8tqfj+5jGoz3arlHooxEVVEukQ6812otgE80ouft3FRBdJ8E
6rOHz1tiKN7KiaX4FrbwnVKiZOveVol1VGMBQ83fYCJ0b+AaxnPic+kWUN9rC1msCEEuVLJ9LHum
qtmGYYxOuN492VmFBqt2J0VhrbrqV1ZwierqsK6oP+KvN21Lq70JJ/Mh10YeM/DN8pUQfytSJC1s
bpJ02hWodK9GgeNJ1au4LWhPY1jcKOgh5wiEWhGeUnm18pGEW+HxdfTN4eWfo4Hx4srHz3oKMtxr
4vp7gOI28EfvKfScg96TL+HXUtYpqAj/QXPTrUIlCDRhtLJMfDAakOO+SZjJFX8tPZd7rjiuMVyQ
iP6U69PRcYwJWo7a5huog2d/6l+QkDs0wrq14xQkUHFIsvxXmtdQtsTGNIK/uE1kq6EV+EHq5mNv
dC+As66Ffz2qJjCncXqWvwEJ5Zu4Z9aD7mvZlQK3j2nAlMz7jYC5zVUYOdq6C66Qn92ZGt54OGCT
3OnR78FSJ+wmLswox1mHrMhO8nNlTrnyZqeugUE0JAmyJyl//nFlolCg+Dx7YdwUJPfCzr50fvRo
Vdbr6WBkLpzutENMFBrVZPKsj+1M9hANTVqoG6sqvNWgt0cgSivX7p/sIMJCs+6SdVjjNqMmCkxy
zPXkSgrHdqumPz3ffuks88r0omdoFPuscO8Lz//utg3Wx98LFrOC/qgzQGExvJcyWGMLpWBCucrK
skA+lySZvEHOa6Cld2l96OPXJAguSdA2sFNWahVcdl2GCwjVNRshTRmdqtG6sVsTMUTge7GfHuEB
HQbL28uDyyoFCq7GTyda5x5uO6eHayl2kypQdCdiaGRhH0erNERrOjZnZFsaT7Hwb+V51aPHKQhU
p5taqmuSljjofrlvVdVZlUYJ2kZT/BiP8LK4bCxzI9vjZlaNuED6urft+/abwc7i3n8mFVh4ZyYl
cuCSmDyffa7UWCX/UTVCdeNUuFxbt2Umjo7q3yRdsxGBsx+y6sqz9rhJXzW2eeaBY6l1aqrUObmb
gwCevzYYdo5UsS6mjYUpia/nNx0cp3HtC+URCeiVNoz7bwaKfaXQ/4WOkwdSozIEpfNPsOMYMd1K
gOjeSCWOKov3dqr9irp4Y8Z8TtFh/uFsFEPhGfrJEuOZA2khw4c+CTbPBIYI7Xu2vETjqUh10zoO
WpeYuVwITbmQRwHItS3azvsQQHtOlD2z1GQaMAs2H9qV5/I78A+YZ21s8ILadOmAACwHilxvoDWv
3ygC03TX+5vQ5Xu8nTIAlqzFmVqdfC74/BGUcek99VWD8Z9V62olKyJlyqeN2wL0bOz4Isz672As
riCkYD2cmNU68h+qwcAHlMTFQ9lRtYPjILovboJ6J7a8r3bY7fSsu8Gl8Kst/F8WzreYkpobRyFE
DzqeQ6My/OX4w12dVRdVj4kBlCIFSzS8TdHTdVfpZByaMbjUpuaigPE1qvW1Vr8Y8sWmqofr0TYv
UjMg9FQ2RsHt8DWnrpEpfrb14684B+kb0SbcC81VJ3+zqPHW8zrKB4m0ei25kwtMEjlYpTWssfdc
aZ885vimhqbCjdPDac3H6TCvpcJvf9FUdrZJHWVXCo6vnHe6jTvq154wslXt9fmq1/tiY024t5rJ
ldPEKNPadYAhMaebkXbrKc4fiiZ7Fm3+bYyMG3Cwxtqour2bYTTZ4GmzzosvaTt9VQr9iP8jxpCF
szfLNMSnMUu2tatiIGBdKUryDXW1e9tRcJBJnE1AGCJLVtZWR09VelUWAGQpMK9K272NpuaQ1glW
ZW4EHnHQb5UMhxSvQpc88YxdnlY30xjsRw9WJ/8ffrV4SxWe+thmlYU2PF5HDhnGEI3PcNm2U+Je
jIrxCwLnsWrC75pA4L1CdmKySvwocW5FUdW7aTzztdUE2ZuKDY3X4BkzJsZjB0LSrJ0LI4/WXeFh
TlGJuxIR8aluy1XRHTLRf3m7/CVDyfRd1WP3iMHJL6cjh3GGvwK1wh6wQE4ZqV7Vx2O+DH7WCcjj
xD52WXtvoLJq6+QEufdtWAPS09dpg5chYnw+pGCrelYG5xDrib6usgpHwuH7UFiXfZzgykR5ts4H
d11jN5YZMRxiV71udOeJuRw2VuhgXh4+edJyeUDZHJM6baU3B1szvmH1+5eDr6hbYFqcYZgweP19
pbdoDBQwsaWNuGV0NcrV+JZmoP6pB/W3dhh9jUggkT27qfCLDobrt59haflSGniGgyy9npLh0cqT
K5mNi9rF+Lx3fHSKgZha0jpVF3cBlL8mHG7jlGfXJPVfkWG4rie8XVSysR3w7p+CEdmMOOlWuMOu
W9/9pyuy5vvXcEQu1IAqXPAySRsxOALI1NYWZoHOywAYgx3BRshwNMDaatv6UkHRsnHzQWOVKlDx
EGOwjANojS2O8zD0PVbRqAOnDvUhR8M3oUjKVWJg8csd9pCloMH9tsRLGhXPON41eXNbu85XBOZH
gv3Gp3gjGhWbGfA5LUnXUGFibI4jgnvZj3Bsnvvst664r5Hw73y8naib6QcuEbssMke05d0BWLkC
wt43965aR7eDld5MYeTui59Aq3GYCvTyghviUxYZuCiP+TZVvXSbN92PKdYpVo3bPtftlR01KVgQ
E0VD5xjp6WM4+RYFEg1n4lg9FsHB8xBr9tTiNi2IYzjG7p3gKcn1lxgL35XWxFhUg60fLASQg+mL
ByVjlWFYubbt6tKw8MyRDwhRiy6a5vyVd8ph5DJgdMNT0WH4mOr2rdIwVEaAJoKdP9X9L7vZVDH7
oU3wmcPpPMD9d6VlyD5rGQZZBVcMJTexDfa/69q4efuPneIfqx5LF1NT79ruL3mHisOALAZ7RSNB
q4EMJvXYwhhCvjoCiIGDm1ZsYDKNxHZaPRtqe0gVBdnzAQrE/2XqPJYbB5Ys+kUVAW+2oPcUJcpt
EHJd8N5//RzwxcybRStEqiVRYKEq8+Y1LfltbD6maGNPBXRLVUGSaqZ842MdsIUc1DFZ67XzZjju
wixZycTSGcsonbZzWhbkYefLMQNyMkFevNisY28iUsKzOOuRTjy5GQ4TiFLAIwDG1tIIVK/qKPRi
9S7TmxXq3xNEYyPHO0rg6GT54kTg4qa23M/KCue9mmibLg2WZmetBTipk/bCm9N1ccl+sRvtq8iq
b+ETzTb6yS2SiC6msLqnKabolXVqR7QJ2AcpHr6wB8sCiCwV6zPzibwkv7yQCqmlhIYsklEufNf8
9cPol2yy0SPtYmvUYexFiW54KfmDdptRvDNIqJQXqaJrseJ1L5zrGOWvRh05nu1jPBFmfkPE3wSZ
UDlDjXtqdO6cAaTcadjEquAUFO1z4yffhZPiwj9N+7Dw8dbsVtTqgM+F5FcqbyawVMK1iyvDIGu8
HYkSvOcpseRTfnE7K2Qv1PZh8z0m/T9LdQ6Jli9Fpn1PaXfLpLuWeb03STQzsmEXuPIfo4VhNcYp
WUOh9txbNuoO+r2V8Idtg4d5L0xloQZNtur88qwUyrOTEqbY0GvkeY8rJt5q3mBmn0wEPrsm9Zm2
RL8T+pSFJsutazVL0WR3bYxJOZU2ChtR3PQh/hYRtJaWsMGsPXV5e67ake7PGP4IYK+9mv6imOPQ
q16/RJPyAQ1mqTSkQshYO48sjLJCbSnr9Lcr4avreass0jD71+nEAigtvZRGMz4JDPCJfC2RrxAx
/WqBGrO7D4tI0N+wMyK/JRTAtgjn88sPA0fTqPgrHHdZde37GIgfvNxMT/O7zAtelNRdNJX5UpNN
w7JmpdhG5Jl9A+rqag3app6wS4LIcpBzS72oiXpKeoexvp4cmow0x9SvmDr4zVmdSL4YyxfVjVbE
q1beVGZgzujv4niDm/gpsH1cIaxhp0p3VfppT4KKv58TflU1OxOI+VLY1ZK0WLlkgbW4/+ual9LP
diXxD0Xq5LiFXKrJ8Rd6V1Yrnbcp7wmzbQoxeUpvJZ5RpNFCqzMfJ3CmPi7gipa+1jWapI7SVJ8g
NOfcmbnK/pd8RhJf+LHWkeKPHZMBPL4f72GGO6tE49QloMi5Wq6Cyv6bsA+3R/aPVmTXErPBRR73
76lDEEHRUS/ECIMDp8d5vH6dUg67Ee9+L1S1vRaNH1mbUDbaybnW4hdOn39afdYijlW1sH8rbhI6
mJ82qVauVgWrmkH6vKqUxuuajgA/tH4Qt3MvzUgoq3syFxzdPz+oTOG0qSu9ZHUAqfDuata3nbof
QW15k0bdh8zC7Yx/TcFLx+nuex52jFXxlXBoUsEf0EvcZlhKo2ngqLvCeNukQUKUsO4/TUIww5u2
jaWumHNdZOjPlLiNnk01VvDxsksIc4gsnx1/Su6pPX1SHl2NJt4G19J0d9DVD710n+bRdRfYV4RS
kPoAhWK1XxtYbE5V8IbSOfFYsaciJF9V0wq2tmhNUvnRDDgz1BYMoTPVP9IZb6hnQRTbE37Ff6Y9
7as0vbcpvsgzTJUM4qu1piv3QomxefIU1IGyDIeBpOtE4K/CarGnmJBXFZFUTZJgJOCdV9M5tzkX
O61NPWeqD6GpvuZO5C7Hq3x1GMcvYqAQQqXStRk431HRXbGIuHWhczfDeCNz81MmG200nua/Iufq
NuicvS7rV5bvXiC6fbLmEz1iDvhNMvOv1YUbQgM3M7drVLuzBgBnFx9xZd2RIx3mX9B2xV+nlm9t
X3/7Jfqxv76wbOrW8I7e/jma00ZUaawgM30USlIuE0fddUHu2Wr2OVmi8nziVwubWCfLIu1HpMFO
Fn1FxHZK/sark9TVopyDIKBx3PHA+YhVY6/38mC2a7J7Bug4+Ytu0g35JqW1GzdkinzXoEpEuPpk
ODQfsRiPLekfXpzNqcp5cRH5NCcN5L6nzt/ZTQhR9OkErVJhKMohF7XZt9+zc6bNCS4QpbTjv6T8
NV5B9oqcEzNitzYxHtmicHzzx/GUMVKZzGrrROIsmT9XdKqeQyXg9RXgpYnohZve/tfN+Ryc7U77
91D00Idg2/Q81t1rPBXfMaFurWpNq9jp/rLEXnVJ8jkNOjtVt+SFRouhNjlVWNAOk2KH9OGYc11F
I1SV3PY+I9NADd6hAVw0BUQqjOShiaW5dSTEUbdcdoW90ib1jTGfk7/XYflREoJKDycXlutPi0FQ
yCTrrhWYB+Cl4OWKTJl9g0OGoIWqLz7swNQ2aWjwnVpIBmVxKkgTW6iFe3bteNPMxI/550WsFByy
b49XRZ7Mv5KEidgJjmSt/5kZu3ktoVQO/rOuzgIDd/hKSmM5Du2m7IdzFLMNTlO5cYd5IyPg2pAJ
+wO7MDDv1PG1F9MOv0OdysmMI1D8sR4XY+J+GDNLRNrDSfPv3aBu6lj6dNmSg63OXzrRtp6ZtuSV
BIfAwk0mdot8EXX+C6ZPpHlCF3LJW1rMUz7gmXhZWavJUe4VkLaDgFRP9D9l5PaVZLYtKlhFTiHO
Y9++TTXKsZTMHuHvbEHGuRLbuzx1BpbadOhtWW8mDq8k0njP7FfF9r1an1ZDmD9Vdc+c0Jr+mjL6
KvvwBVLhqe+6ZeZrO+RZYOUG1B4Sv7XORymRfYalvZtwxF3BrkE3ZgQH4c4lYxmco6Yj/IuUpP+g
23owi3LUOVuEoDa9+A1a9RXU72RX0R37lALSaNPzg8mBtrOfhuQ3Uv8iDZyd7aDvObr/er8qF5nV
G9xqMHpI3iZIFTDZ0CknKEwlk9Jy1c4vhcK3XAjyYQQDat2/DjkprWWt0kvbYMxDX72U+xA/zzCo
P0K/5Uf2LVF0Jmlj/AZvJnd7tcXROQWryNCf+976jWfyzEgSfS3kUu85zR6XlNthHNiN/dKm3UNU
W5b7rjZPg96sXDX58JF0mGWme5gWd4s+3Umy4QdXuYnW3MaTXMZzD5W4+7oiHcYdldU8Mg+5NyRz
23j+PeGAFCajLyTVBuZQGrjXMioXSZUupMOJxTSQ3tQi28NWMYOrnwt7XNgie20jTiASeF5spUOC
nx/KoD4oFAZepf+6URSyn/Q/gaiCRUA7+SjZo8Re5yZHs+nEx1aS2u7nn/psAhOYIvcobj7SKgLO
otntTqIcj+SuvE4d/A61u2pjesVslOSGi/DbA7axT3ZtMd/WPx3TV7yWpkiHJBLn4tsh8LuMrYau
g+F+nST8IcPrWBJjaRBUrlnJp2LmZ8s5dxldapi1b30xkGIOIm40K7sF2+k0JvOpRYC0W2iIoAa4
AmH4ahk1AEpuLMJK3Kyi/MI68IusgAktqdp2gNhp+amP1pEftEbJTDxNRm5uWOjbZBoNyGXgLVLp
PmRQbEfSlL2gai+Kam6JnfoN9QnNlYS+5esvNUOfLkpTz5BzdO447gmy1nr+mlzqx3GM/uV1cZ7/
zeJD5id7chJXdkziTuV+M6k460p/kY5kgDRFmLgpqyDRaXbILyrpu0ojO9mdeJ+PPEXUREZVPsBc
xmRhmm0b2ktlYxevBd+x6SzjoP+KC21bts0JQmvO2hmeSsLVySbjLOcgUy2bXWiw1gbE0hnaj11f
9fzRhdZW21vFDF5CFSBNkCCh6NqBe2hbZHw3ksInDPX25HPT5csMd6mzxd9HM1m+DRoBcBCtPDy0
Uq/IMcsizjVtnVd9NJesuGU0UfZMB0XzN5qa/KIk6GnDwntuTHfyGNtRHMgyW4TRrs9ULj5TXLcM
D9KhM1T698DeJqFpeUia2kWgHS3b+NIsmPkNYTqpgiG4O+h7cgLeLD9WvISFF7sW7xtcQTFxjUPC
abvxPtMvx87YQb7axHnDe9foVN919E1rL9JB87LW/xAcFkFivQ31sKedPHbS3oDtvBL4tyT2+S3L
PZPbKmIVG79hxX47+TqXSCGDqpfDTuRxvEyIi1zE/rgg3ygM13pCMHDinq0Gd4Z5A6475XcAyUH+
+iFspSIVHF+OHk3F4CxczgCBhsWX6iKXjI7777Kykf7FN2DGZU9KZG7y/j4gyUg1d441SE915SEy
SUAfFCAzku6hO6leI4uQUC5BS2hLgt2CXdd2N4SbhTdJld4lNz468M1FbCcMq9K/qCUvSzR1TR/W
3oLJfDdD8D/LCZakXMHrIGc23RjpT8vZxpyX6Z/lTItUOG8hrszLsAJD4+KuA9/epLq8tjRjg6ac
KS1o4Yww2rifBcGYMOQMxPh4A5E2yVZV+BswtmExplXn+Ya2sDt/p0XTs+sQy+RWa1+3IJQElAqx
zUES3hqzuWhacK+lvM8HP+l/mFDThtSUY4+fNeTY6cX/nN75SLKMqxFS/7W1+RYW9s2lS/X8OvoT
k+t7BdCA7PWTFNiKxcVzVvwYFmCtcHaPg6+yiF+qTEaU3bRWGverRZlREBujLsdtOvi7oM13eZNv
Q2F+pyis2b9ZAxwNHkKQyEMC/ZaWzBqEDbvHiQAN44oSiTJRfx4OQhm2pHq8B3n1lkwN4U3UJ54y
RG+2VawfRWWlGhXcQOWSdgMNpsrq0ugB9xMIVWSxjyZ+z9HZrlK3i/BW0LFZqaFqYWCRL+uq3OWZ
r2yVizUO6qoeGQHWkwV80p7d1DwYfeuybdFtmtmh7ikjM2d6KaMAQwjT+Oj1ZOPn340D89bMzo5a
zvOiVRcVJKHNJ1MRZRTw9yoLdmEYcfxgR6E7xRXI9TlTam3ZExuoIvGkUzFKtuyWILdNiWkIpWr2
m0sfjRrvWx/U745JGPxokP4e2T0TAkwGbHY91cbytYy0gXOdrc6kllXt4X3Su0sWg4PUTgvEa7Rn
M6j/jAG1t++csId9qtx+p+miW9iEdhe4onqTG2JB95aYAHbx8CoK5ccU8p6UgLYQxEVcb8w8f09b
5Zjp0cEenFXXa0+FGn6mVVV7fZS8jpnqeKwITsdC3UcVXtkyXIc9tkjspNkiiuJx4Q/ZxQ2Ko+4I
xo1W/tdHZOY+iHCFImYW1JMuhwkCWv4+TsoOZ6d1VQzL2oJ9zA04+KySxHEB8vpsPfc7YmIZNNnw
3nfKUz+Q3hf/zq/L/7UT6A/BzM6TTnA3E4Ju2e/hUTKhyYYrtRY3gPOej2KjjgNwigAvnHPe/PlH
tu3adcs19pVHl0wHLycNO4uOGMNe7P7N7ERGPnvHuuV6mUF+Jnd4mUzd1h7qbQkaVrvlrSvc92mC
r5dMcAwgp14ch5bG0TfMYSC5NrXnOMxuBG9taZO1ynDcsOJzUY3PWFCCzVNu0mdX7Pa6U9F3V8/J
yJpUCHB77BW5MDei6C6J/5KXdCCwLXFbhPmRyJ9MK/HMrXvyFv1/2HO9kz7wO0w/1syEeBSZeTmt
lCDdlX7zNuQipCVtvVioB90a4d0qJW1y0D7rOniwM2EASfZr1LRexI5jRpRcPkh301DvJj95Z94e
PzRwDdgW2fg2lvld16ZXiNVzNdO4/jWUzc0KwOUyd+vij+IVUjsXLWX42A04aLgH1ayWIy1e0Wfb
qQF0ikICuDrMXoT+2yhY6igWAym/13eGWV9Nu3wa+FZiOomXK85Vpu31kPbe6p0A65bxLVfjPZ4u
zD/UgYhoebDbizH4T4H5NvrWu9vVr6aLYUzBTWEPzPZKiDNokO514v9IMX1rKDu9RHVArKP3in+B
qAmjt7pzNv0DafkBXCW8lDS/ztcAw+arG2Y0s3bvYnZj/yUjzV8U+IXnCmvpGtFFwrRBI5Yv1MYV
XlO9Z6o+ETBa0iSq/ZOwyvvUAAbifUbAfM8RV3CpZh1jWDYHYk6vVe6fZ75Pl6s3n3zCuJyWsCYX
wnLYCYCbg7JcllX7l/ghZpvtoqtB4WY1aKnFyyinKx7qFY3cP0h5EE9o58cawhYuSVqWvmB/tkLO
yv2QMSB327OmvKeRcnWK/A2plIRVg0eF2x6q0twYRvaEu3CPuWcDxdyMvjvQT08P1XOcyE+Cs9dT
t7Ys2jnGwNfYUpbQdJa63X6Yevk3wBrj0nFf2z2xpCL4y9uxXipJ9T4gDuoMoGzGH4l9FMHw9yCR
+G1y8tX2zc2tygNmTheFTyVc9atwCu4hlCoPpJfTRtU+zDbaPhAkcBkwS2zEoI7nFUe82mQG6Hj/
brvjmVDpnykn47YqMu7bco2klQbXKb8YUlMmuQRJ/+qRRdTofBIxf/3hGFuMOc21IbK/LK5Acsdk
G9nx36NmDlKKg9byPaXof5iS/U59/aH+DcZULJomx07a/qzgFtlJ8xLG6SJwhx00xp2Vh+9ZPe/f
s5IuUKj0la3rax+qpEGYX1EddL9mL1ZpX9GbtO1+ficwEtj1rIYozt6CimZFa++JE/wTNQypmdwS
EmJvleOyCamJVXkbREW+JM48ioExdWXT+cwwSJKWm6xTn4O4PUVGEC/wxL3GQXpy4r7k7DP/6fw2
R7ZXN28ZatPFimxc0X033lSRx6vV61GIu9IUT+agPc+vJxuy1Au1+B+gRxFBfYt3TcI8Ni/d5eMb
4Sg92UF+UBKIp2URcn/ZRKQHIIkzkcuolK/HckG+DNR/boziWbGKYJEVL0XAyKEJjVUwWAzkuy8G
Q4JOrTqUWXSS+ZAshTObtlfJ3fcJ/S1QO9uBfsvnuWnsR/GayLaQxhpum3sb2uKUUGJ62EbHi0o1
vy21W+c1Z5KzHCLgVH1cprhV4clsquxzuIFmyut85dXefkob8+CTIOjH/VWtwxe7u/pNflC5F1JB
yTDMQ3pTbCMtYymXF5lbX26ZfQ+4zbhOf5PQkSYLUc6oDoi3weEynWoiEgENW7e263TX1OomVO1T
vKzFh+UCzj1qO9nbrwMG6LCp/CyFVaLcaN8KhrjuCOBPHGUbraiZTtLJ70lc3cs8kFB96nUl8gOJ
Cg4LDuevWHy7fvvPcZ4UJyeZBqwqNKFSPbYf1MdvyJvgYotdpdIllN2RS33LzOHLxkvP00wieF3n
KmufmqwYd1MxbZI4fAlU9x4iXeiG9CeblatZaFwe60Xk2bJxg0tO9uBoJB+hbLV1i99ZEJm6l3Xy
Xtbdk7Qdha7toless7z755oyWI0CGoCWtJupa0r+uKFfBpBriyRaptq4TAJzN8LXWFTagKrijezv
tdYEqyBUn6oi8voWLkAmx3DRIICAB8C+Yfsz5jtvNsK6Iap5GvMI9ITgtzpwjk5vbkeulJ3/1s5w
dDTyQmuAsEAJfvlG3XP6EBAqWs/3yXwpA2Q+ocmoXWTGMhyLjS/017pTMaSndiA+eW2nyaLI+3Nw
9s+RUD9awJlFCC5MEu5Pn9qc3DnnuZ1+JdaI16Tzkqv6l3CcI9TuXcT6qdLyt2dDsesnJw4WZZvt
9bRelXX93s97+kT7mkfbh0i3oCQs5muUj4xNAtgPg1ZtRR5ugk5nSkDlVs7nTO90JygCzEnU5CXW
1Q/LnrgpU6o7HTYpTM4AGMcYEF5Ox7K0jtSpXtplS7z1jmXXv3XKyB35lGr5MwXyLbHc7zDQ5KI+
EnS0qjr7Jw6yY9Cl19IaV2nCbTHVn20oDlFZXYgSIKbdHG6Vaq/6oNG2E+NUrw1518RwNuPm3SgK
gxUmfqWqb6KEcxSi2wXoEVRtdJ+EOmwsi1FIHexodD/mtQgJ49/QFBc7rJ+U+EVqw2Z+hxVuzmY5
NMresKK7W1jPrkg/EFovYYhdZhW/PcaflHF7dODPk4wOQhUrJw5vKW73xQzZzb/abKyXtu2+5zu3
Tf6NdrUbpxMW54WXFtZOKR2K1sh3vcoOTyELZt7fA16Drchnv2yQ2an7eWuXlsvBGxq7y0R246N6
QON1Ul12TcT4SQAbdmM0KXqZeb/1nTD1NCd8rvBt9ioaP7wnmMZEp6gDktD7+N0wus1UJUeF1953
+n3esOeoz0nR97Pxg5ZNHyqovvIFM4ZRb3fuy/xrXmdZoRMz4+cbxcYUNAj1PznFpPUW64rYEne6
Dkl7HoJh0wikK7pp7AbiWwxyhZv+JZMd9p3qlz7AlHHgcPj+F4ZCyyFt101r/Anr2AbDuUTekpT1
24SSW1jZ1QU8K2PtYAS2p1bDP0kxpz83BDr5OTDSnK4w+saXO7q3tFHXfjIcNbf5ipLqY/4jrS65
9ilJ7AgtiMpYjINYyFyexiG6ur79WnL5Iyd71Wf8ts8s+EHEG+KP0RA6QyH2NSNBQvY3cteXouWu
aBJ28cKdhzS3oozWKbPtbDpP7PfzdZr//MLKP4km/2rIpgi02fhubcsRSxmx6/0CapexcyobfNf8
jXOwhKR7qqvmaVDqry4y9rWu3gYNwMGMiVEYbyJpr1KOH7Kqn0w5vMxhtGGWLVu12PZcvbRK38VY
3cWYgXM7Z8W1rzYQiTJ8JkWAZET5UrTmOkef5hOCzKk86VTKc/bqbEI+FtWyxNyZIKQDXlmVF+n3
7JHSLPsPCNdUwNEEBjonOct58vVId5aU1REKTgbo/S2dI6BlTAlp4HbhdP0uAvN6MePyas/B0aFC
hPQwh0m7c6x0OwdM53PUtMrawMlp0cT0MFrPbh7MwdQII/CejsA60NIoEIJ9Z1MIa7yk6taVkLms
vTUHXTdz5HVP9nVsBuO+HRWgXkW3u5U9h2RrAXHZzRycDbpdLiFn/QRzqLYzx2ur5GyPc+C2Nkdv
+zUh3DKVrmfNwdwOCd2oFbujO4d280y9Ubrkg79CPfoQOT0xh3w3c9w3goatPQeAK3MU+ONDNbeN
3RwUjqytPeuwg4o5RDyb48STCJekzNgRkGXuqzlyPCN7fJpDyK249CEPEkyetESUN3NYeW+2Jbaa
HBXDYO7N8BaRa56Tby7IOY/mwPNsjj6HwELSFPtxLursHFTKyKxMftoTqzqIMQcu7e9KRnMBoaxi
yY5P9czp667CNLmbXf8Xqu0yIGIFMFBXdkrtjie3QWoPGe1es3q3j0f/eaqsmtF7fFqOFRmrfXRw
/vvc4wtAKMmJRRUC1wzLvBswRJh/JvwTSO9DubSHopihr6dWxlhTaIATSoUosMQ2trVgOuS2JZms
8qHrG5DLRocDLuLu8N8vBMCOu77UjpEFJ3rKQlssHp9i3PC/n/p9sXWT3KDIUqeSaTP/8z9fNgjx
OaiG2ZQkO/Bs5esTJ4TTLMfsDq/MWIxat0wbyR2SvgltApets6/RhXWBlDJ0CRCH38NY593Jlec5
ozDpIO9bCZUgntPRpN6ntLjqIQA70A8nZjw+aQCbCeDCQq1hUQ7AU0UR1Utsgr9rUuC9KkJ8UDAi
AzmyICeWLBxZzQyomu3dGFV5rNJaHoWmNtPu8Sng3V8iy25dc7z0a1kE9grGVb4YmjA7FPS7nt65
7suYOPIS+92TRjP6ghVp86yI30b4WrdQ7HJpRBOQCIQzQV4CBNgC5+7CgRTQf/emm300/eR4bKYH
UOHhRFlf7sIqctaTrU+vLEWcYXrzNSrVdaxH8cnURbJsDZxjerMvnpL4V4aFceACx6sqtf71mS/O
SsS8cMQW9NjX4hs5abGwfAK3jfnD47P/PtQNrS28x+NR5F3hNXZTHfpK7zdF3y7STv50snjtdWc6
hBvgF+UzxdeCjD1LoeuPi2Uta3tp1GO5VyStmjCQwKaBLa5GQUnf6qJmipLKp8dzMhLRBoZKudDi
uDn6lnWt1bbcgVWrC3tMu3vjBPleY7C/yFLZ31NfBCsz0pIl5Uh1mCI/W7c5YPLYutjgNopFqQh4
IC6+GNZGwdGQ990dxumfFlTRJUzbvRuWJZYXcceh7SGLbnR/mycq+sZKLV7Jgws2dhsrK6XIi1ch
ZYNrY1xuxvlh3OkM4Ahk2AW5nb820mT6nsGZx+lZAVYK9KWdmNHSRGuAGWIBGW2MR/WQpNEF/6tq
DRv9vRty5SJ1INpMRhEZE6dkTPKFtNtmH82KZxUv3ZXa+hEiMpsrH/iGp7VTdI2TjhRJNY4XU5QM
l7FMf0Nh1WjBtPIZKu8n4MOL00AkVKbnqO7CXR0BUkhlWLStA0ypdHIDHgeT1SjsfWoFKSMAV92F
iF39yRRPSWPVDCeQCUnVrfawXvKlE9bF1ocA1WcV0mGNH6PrN/ZEPgwzZ4ipyf7xEF+Y/gSww1/H
F5P5vzGMjQgjscT68V2AEdMt2jy+9PhPTjqQaS+5/I/nQpoLLBjUUx9Yh1gxu9cIXepJ98EDTD3t
0Wcjk8WPpl3Y88NMTtNGsUiPomDqX7WImYLTJK9pXRjbdqj69yLItrEdxy86QYrnyQV9eTxvoZJa
2aUotlVu9u9wS/dmULbPA+Z3F6Wnjn/8NyTdjJ+ZZ4M6JHOJy0hG0TFi9Yq2HTD14jEcsluYm8kC
FG4uPpMAep4K5XqIm8N/P1hqw8NRj/ZpzzRjCPuFy9h+03XFyfJb8+wkN4rZg2snv2T+vqYprjtG
/RJprXXudTagXn+DUz3sWy7TssnH5kMtGZegFQyvFiqIq+zSv8fzOHQZSydhhG43EaCpSzvYMClj
7B+ExxTq/F2hmKHD07AI1sNsTXYuk9tKmT6lqX1lY5/cAohP+4kpJ3R9ZP9m3m59Gc0metqB7syg
N2ky4OLYWLVad4PEgKA/9fdVZrcnmSXdyU/5gEM3/sCUVctxdOpiyYjXpj1UDo7GVou+OgE6kAub
4SQJhKCQmjijsvehxM3dheFH3TaVAdxcDQa5GI1T3GqbkAzBY6ZVMQMZp1yX8MUvSkqalQdc2C1H
s1WWjydTpzl1zSi22Nu0x0ENumNssK9RZak/wyRmN4L/e06C3x9dn46rdDlVYyyQwrVBVtKBESoz
r00bfSpGr135nfKm2fxvXW9u+ajJWzl/0IZi1ZpTf/czraArjpQFKCWUFUrUk5a5RBgUebgsSkU/
mlpmHJtueoF9r6/589X9pBf0uPY40RfOj//fk49Pe8gSEmvyMmn3Pi9zJ0qN4dl8GOiu8of3T7Zo
gTGfKyarlZ0LeF80jGlfbCSU+qWvOnD48P5YKoF6wk0rO8LCT2vVPDAPdxdJ3VXbpmv9A2xUezua
FWTdbF4oVe3sQye5ZtWPze7pWQ1Ze1yAGk2P6SxkxrQAEWi1yoKxuiQCNszgDvCPDOdVGDI9wT9f
p4j6yO00gnBRw4sMgkRc7DHrnwLhVk/mrpzK29QwzxWMtzzqtCUywk3Qip2FTiqy/yLF3uaAaqnA
WNYOYUBq0H/HUoG7Wb27HM9g181+HPtVa4fwrYzX2Xslr0LpuSmM3cEh5iBGgaDY6U4T1anUw78a
maedGqfCKf+SSW7nX2pp+Upayc1g7BTNhYq8GkqBRiuCiBroMI6U3rwa7W8n252aojdI4IzXX2EY
jvDXJgAz92CoE4GmDOdTCTNYBIQfVXSkkQvTChgwBfjWfwcnesOFiNKD6rJu1S/RZx+zjsT0NW0x
+uUn+4p+ldg6XftASQgKVQxeGw8fXzBl5W9Lo9tq8+3uZBtL1apXN7Sa7cRBvLTVxHqp2JsJIwZo
DRTqWwpurEaR5VyHxrmNluwPY19AaVY0+KLg1aPXNs0vCiFnX6j1APvJ7J197MP7Mjp7GyltD0lg
eGkZR+3cCSHLkl1COxpJTDPRtsYmNHRlHQ0w1h//mRTD/kyxE2keLTz6mIJyagjPad6mZy3JcK3B
tj+kxD7G5eDXXlZX2R4UETeX+SFt2/9+habjAwfXcG0L9BuW0eUKnJP/+9TMQIs9OHnV/j+fUmx9
ytCaQbqyO7VF/MF4PtoaLM0B0UFWoA/+1Krkfzg7r+W4lTRbv0rHvkcfeHNiui/KO3ojijcIUpTg
PRLuec6bzIvNl9x7+ojFCtZMX7R2K0QJVUBmIvP/1/qWmq8cpH171TeKzWAUO46tLWJL9VuBguQq
k7+kvvCvmlG5xUFroG6ctIuhokA1+cWOf62DuD9vqiFfZYjDlpWFjLa3Qn+Xw/zfDdQUyfWm1sTk
6ZAsTfQdMg5DOk2pREGHkQQIghvdh/BbVSvdU8cDAg9UEB3glH4c9qkxXoLiMj0/XKE9lUpa4W2w
162jWtcq2nGC7cbY4gwR3U6JhvIwiK1dN+LCN1T1gjabEEG3r1qxKmINecj7L4Ii7dcWtBPGSpkV
oUKIhEmjHacc2EZJspLDIixLntJqGivdnookrfrif+/htFUNoBniKKgWx4hgN3UiTUF3gB/AXOLt
wNXaHziqcJf6Mx7OE34+SPsEPtoISmG2Hfn5NKMrDCOlo0LhYemqzdL0lW2SLKVKvjDqzej2FxIu
9PW9POGi/3DVIzffaKOtawVXlYT2LL2cwuRKmugDAOlDdcayeMKn/OFiR1S6PnVVDb8VF9M0nOfJ
daWFC2mK//o7nfKEkusDzMumWvKZfGy10FXs0IXegMuFII+HNkgPAteKg+ZG0hPi2t1pTU1POt7b
ennmSZ4Yn4BLNCKNJLDc1uRt+M0hWbcxlC0vBZU2tttEgJWkLbrJ4nIdkzH69Xc9d62jUZOqQdUb
vbQiteNeEe4yruwZvVnaxucS8E4NUICZmE0d1SJG5Mhz2ZWtDoQKXrWuFA85d87H2jpSNIzAUMm7
KQ2nFk/16294goArMTYq8CkInnD1j9ztndL3jV0O2qJlh1Q1zqxHq+QAR6P7zatOXaLgvdIuDTPf
DIN9mytsss1z+fQn4A+UEVTiO8nEgS8kDam/PdMgcTN8BMAxFL/+VgTqDYK1BaL3dYTzNtQszATd
GejYyUsCJHako5v/HF1SdTmbuvnEgsD3ln6ZwrtNjPxSw+JNe/sQn0u9OfWAWVNZUh3PIinmyEQu
3CBxhshQadhKy0m7GZyZAyQpcBHtsub5Ci4htV9//XxPfk2bCzoQ3UzAvx/vrIjawg5q2UmeXGwk
ACisLey6lTa6i6hb62dple/f48jBLHGwkrfnQHNzjwZUbZelT3UFQSOFy1nGQZyN/RI72K0RxPcg
Hm7M1N+4FGpmaSL8WfGoPbkqWNYpeUhS8E+aNj4pqbGXLneZQafiRtOn+jJ3yjc9AnKJu6MWVNF1
cWOxCV10gjqsU42zSUn3TkNpwKj2JpSZWVfqQNQ6b0MnI6EyeasorBf1EH/3tOpXHaByj63wDsjK
zu+T7szr7dRKyV0nk9GzTfwhx9lrURzXianAM4omPpX0Pvd2/A1HIz5a/DpGNlG2bDdB+jz6yTJM
zvGJT7x+eAjEJBouAAEm1seHT6HRjSBoWgsY1xSE0x0H9Bs/9/cArOa22Z/JljnFb+KN4NqwkEHS
AEz6eL1OLUiSihvrT2hMwSGHXgZxV9vOKW+MEs5Ut+0NCnSctnM9XoRZgvp00Qz6GiX4Juzn2H6Q
yZ6LJT8xCVhQgQE7oKABSx2trf6oRkkUCWtRg7eQapOeS8h7MdCXwipK9Kp/xkV/6tl7VCZNMKUW
UMF32sdvS1qqhDom0cFaTEnz/j8Z90d6EbJ7bddxXVt11sSezzXiFkd6Tf/ref/h8kdvyUrtw05o
3Z+PPtMp9HKAxy63MPxyXke046pz6IITL8sPlzx6+qALELTKbyz1NpFXvHiqvyGVc+kz2iRoXNf8
bzk6LKOrMc21eN2arRWY69bXV/L5n99gniJN8RxpTrpg01zjmPCk0ZVAk6ph0KBP27T2o88YY6qZ
5avnVGti7dCM3xqVgz9CbKWA1tCVbdqcg1l8vjcmbxm6j7DCYfnaR4t/MSn11CuduZC6UamQG9Dt
esxAW6PrWCE9q1yEk/laE9+pLW50orYm7d4Swba1onWXiXNrkxzzH5dpPpHHhPB46X7mUYVRPFLp
yMAxeAUtKZoixrDyLQtaTMupCLs9qot6QA2N3Pbrsfl5WTJVjVOyDe1Svnsl7/i3qcGxyxj9sLUW
Ds1EDaWZZJnItUAvlRXNn+3Xl/s8+z9e7vhNHzSFYpQ1M7HBKEHbvZcwpWYDjDrz0bIaZ5bBU8+a
DSrtN7KkifY6etZeQupJAHwJ25CxsSFuj2M5DwHud0O/+vqrvW92j5+ipvOalXgW1vmjAwbEH09E
6D+QClk3Tm8SmFGuC9U/WKL8Lm+twxjz6MDLVa5y7CffbW/kraaasdFUsfy3Po8L5uwdUKgefXeg
RaYs7VmLKoBqoDfruhpeWmdairzbOVO9juLLJFjj0/gegeafwEQL3kuCn8DPtPj605wcZwbhLMQt
qtygozUw9OFo6H1uve/eCSigG2ytNDVZ+V19kIvO15c7Oc5+u5wcF78N63ow+wx4l7WwqTcmbnJT
I74PM8gcJVJLfVcr57jy70ztT4/f4P0ClcoEf340k/xYVWiAyqFW6w9uVMB4JHOQA4O89XK4S92u
nma7Im2/O5AeM6xBI2iSksYMloqDgtZi4uVjEIk7M0ooJUnoUpeOYM0hOAXGhe0vvlIdb+2LyzaC
1RKtMr3dtXVAfjny7Tpd/zu3UQZDqrZL7fNo02KQwS4GnacmtUSZfgHwfAanZpeQjNGTktFNZ15c
79uST3eRArNBPKZmasesHzTZDbIg6u6jah/GVNvkSXDFd9240rYg9duTKHbI36VAeyZlh++GI+oi
jy7TW8qHU/XSZAOqptk6L9Q1NMrr1l90vX9FPXRTdd62z6Ghu1S5DYzElq295sWw8cfpMA3mvNu0
yHndpM1mqAsthPpoKSB8dN61mdt3pJC9msjL5ROWQiZ50KZ7/FSX4wPUqSjv8IwU6NkC99VP0x+1
YlPo21J7+aGhxgnG/r7lY7i8j2ttuCd7flW7LiaJOZvXyxIp3lgvGLk3KZIiHw0P5ZI9dLgfKPMO
cRRsB88MEQLs687cxcXtv/HAQcbzxUFQoor9OG80QLwoUg1z0XvZSsGLYRIGYfF1y3aaJZm+bqL8
zCvBOfX24yDmwj4n0tNwjo5FRe8l9Mvl0lAaB3rgszgrDtICID1tk39FdOKyKBVEvig9pVlAkzLj
uHSQF9vhTynPjtUBDTQt2eKiMB0g5uC6EZ6B6lpNQ7+XC3JasNGV0P6yNOZKIXYjx5B5ZX8rHdI6
iubB76wLyHpo9l7kjFRqfROM1oWbtVdplt0DQbrK4T2lsp2iMY3ZyVwgNHuTD7mrbxG0bQLfAbdC
juS8d1+7EL8M41Vq6gPPZWzhwo0N8y7wXhAv7EtVXRS1emXm0aNiiBctynCz4w9Ki5qMDC4SkdmJ
JyQ7s90wPp9+aTDCEdOh2xHOeDyrfSd3W2/kRSXdorygVobePYwNakJ5ozgRbo2xekACCpUwuzPD
i87o0dOFUlF7FVTcbVjxg3GTdO1Nq9av+eSvCYJeUAT1Zz1Ow9JVV0SuNPNUGWG5jAb+rWzn4Anv
OIg0or7pvOaAnxNpZQaXKYvCq6jwHh3mFA36h3ezztcD+wTzk+0/BCSLFzR5GMfnIV9PC7UvMLP5
yN6kA6ELoxdQ51delV3gfmyYTsJTrhW0jpkxJ0/sHqzKenD8XScw6xm3UnxeJUg+Obswg+VbPC2S
MxU1/dSORfINiXckyoUSxccZ6NRu2FkFnYAwDh/duHuOiWd15doUp6+6IuWw7SK7EIO4CyWS4N25
0OjqfYeyO6tRRIh0RRbaRdKCxep19RUxOZrj+JdWYLT1cck4Np1XL3tppCj869t88tNz0OILeOAA
raPXPORD3xR6Yr/vt6qUiRs+DpYBTPxczpxciY5fFOZvVzp6w2cqvadRlVeCNVg2tN+tcwlNJ78M
lXBCmgkuIrjg46PIqyxvO3oeiBr0lTw+IxtbJwxaeT75+r69v9c+fZ3frnX02JspdkI7DO2FMvT3
ZA/DErT3WjJSrkgu8jh/1of+cZySPc3txaQgrud8lMFsiJ21Krp70fSbMx/p5B2mJicnjK4RzPXx
60d95fogQzHsqe2j1O66UmbMwXJnmMm3puVl4NqEdI0weSR5hZ6aD8Gewr035vGZgaWd2kCSHkXV
jq4BtbOjG4SkotczoD6L0J8Q3i2lxyeJWuAW3aOmh4tOaoLG5LXH/i0JRDoC3nIkT7tJb3osGZZo
Xzxeo1/fpHf83qfnRtOEbR8anU8l24bysRcLxoioJpWzmrmUfiipvUWCyPb7pyxzqJX9+H624pUu
xbOFF60Nm6DoqthklXU/EfEwts1t2IybGCEhDegfRoiRyfD9Zxf3cqIFP+XuoZn8Gxm5UHWCZNtp
EdrtsvXy5bu9SOrj//Rg4G/xqxoXdX/hAAGt0bB8/bVPrqbAmk2NOc5+/pjDqrGXT4qhZ/ax2c1T
61Gk+VWWdxvN61dKWj2Sm/a9VLQnPdceXfK45eLJwnbjK8FBtbZSWZ4XpFdTgRL9mxWaixTBtlSz
fv1JT/BC0WzwcCyqfuS6Ha/7uZaZWWsMf65IKSlnno7Cwswf5EnM5nnJvWzqhcsKFfOZa8sF4tPg
oOSoy10N4MqjMdtkdVvoqsXg4LQJTuZ7gdstFeO2Tcw55ZkZ+OLFFHQbsmF2GcS1r69/guPMd5dZ
865B+5Ch+HEGDyHjJrc0FrDJuFItfaFF8TW12HVF3kEpmXtB9GY1c9MubjGdPHRqt0gcBYuCSuWv
vCmk9aorrmQAHsEpa4cQeFk8clHtsllbcHAvymJnUDeSZ2oOwDv6TJedmm7fjQVSiu7HGACm+NuI
B8ije9BZ1sP/YH0w5S7x+F5bHFKo6FD3/HRUaSegEarKd5Wt0shAryP9YBVH64bTpdzSqsJGj26v
KnwV0lPiWT/81mD++NeqnFucntrEuUxabDLSuRQna7nASNufbod3dsTKn6AGbeLikGHQkyux5MDL
r00C1dYMXtVx2nKC2dmh/02uynJuKjh1Yl9ZybEn/0ylpS79E18/6/ex9On7U+pn0+5R7jiuq2qZ
ncFJYazJw7Uc371a3DuX78uIfDgmRQi5wdaqdC1y0lTM+kz76tQKTbeaRcHi1n7ClDulUmpBJPgE
HOlr6ony/Z9jIJLf1sQMcOYbnzrj02QlB8AyeCccNzcCqFqaKFmD9M4h6R44te6H+H6wCbCByzIO
E5q3w7237nAg0GUHjwL/1BWKi4g84SDlXmv1G/kG697Xz4RJvVd7jp8HrVlqT+D7iJuTd+u3CgR2
/IHY49peyFOMJ93pvqvsSx3GvLqTL3kU9Y2f7TgDbyrM73KH1OAIwxr8kDjFgx1vCEnP4/bCH01g
SZgKYX9n8hRT1KQcavY+xwlrly3g0G7V1tkW1/ClPCUmmbOOYBo2vAf+fP6KTs573+w7do1fP4VT
eyR6z6wtHN/gSRxtEvjnRThNrb0oRPEKFkhuU1ot3zjQnL6+ki73jp/uKEdSXR5aHG7txzvaAedp
OHUzw0GLJb3XzY2SV7tKU8nlJVJjjHCbm4ITtNyjjEoJb4v6gJmslKi/lDcniIafqVPcSHNj2E5z
r7uVv/XeJtvdSuCimZ8poJw6atkEp1oOJGGLsvfHz9zmSVwXIrbfy14ATRaRrixtJdk1P7rxokeh
XU6rr+/TyZXAZlqgsLBY94/P8C0KdEHN014Y0u/ti/YWLOk2LhdOKaRw9VX1L5wxXg9T+VLBvzvf
cDk5My3CowyN5fhT7wljehAqpW0vONitOw8qU30lF4ICQX0Q7CO1PDPbTn9nRqFJrUpm2x4Nw8gM
W9EIWiwqBEOAVAvfy3YygdkPlkrWQKs3VnKGud53p/Jpujhnqq2n5gEnNoPNEIVm/ThGI48C248L
2lpyrZEPOaexIAGBVFXPPN9TuwqHgjZnEuaCddwtN9FbYMGls9e7089as2dyyEsCwkh5O0KK2yg7
G+NMg4WW7dXXVz81oB2CVqVMiL348XZKi91qBEDNxXHnqrJkTA5Bl+0HE5Nu92AE/sL2hjMvt1Pj
CZkDcS9U1WHyHz1d/OFB2ox0s2R5b/KUecHLS95gl/2b3LudP/2cfJ4Uc22VnT3FKbnd+G35Lvws
S+iacNwgqEK2KCMELWZnv4Ndvr6lp9Y1XmH/utTRt6ut2gI149CCIbkSicDSogLjUpX4+jInj5hE
ZEIqQXalAnr++JUSiGNCbw36Ae48Np21RNWyfTyEhsmG8NJRL2GyrWElG2G5nuL4h+wP1iwd731C
r/7+9ec5+bXZrME6JOuZj/Tx49h+PbFrUqmXq/Y6ZkmQdXl5uPn6MidfG8zJ/77O8cyEPEGISUnj
vSRuc9DEd1mP72h0lMmwki0Zvyn3jR7eqiA1hfAPoQg2g+e9ZbAX8kKSaPTtNCb3E/cK1tTG4o0t
/6tjXKNitVScJeS/M/Ps1GYKhxavOjJfWFOOjg4dMnf6B/TltLrfBqLZgHZWnHlrKPvUrW++vken
5hdHBNdFoIA75Xh+qVON5UWlrsVBaaa6+Sak7VlKNEdBXLCZYDy1z6yXp85lVPc9+o7UFlCxHo3G
cSh7DF6WsYCAtgTmN7fM4S6oyMRlS639chGURUy9IBRn7uyJFYwh56oUQFlTPoU2j7ndqFofkYlC
T8NrYgpnzWxiczjU6aqSLm9VgmWi5Mx1T9xkjTIBC7f81ryeP453Jh7KkDDhHEJWVUq52/SrR7TQ
SZ6vizHbA6j4+qmekICYH654tIZ15pCOhc0VZZ33nSqoVtbeEHP7TbO7n++0VPT8D5XfX7k4o0mU
qG+bbFhXEAmVrNxVpDsUWbE587lOjG3EGNQNUJpiq1DlyvDb2qqlia4izQaSlmGT6fZNwvnRqC60
snrUyPDJpuqu2w2gRjIrv4cyMUzptUyvjYOew6a/qBiVZz7TiSYEn8nF4IECjyPF0b0yqC4V8FnI
mC0D7NomkW1aeRPaMjoRvGXRE/Qknecy4VbUoJ++vv7JwcERhkqFIQUS8nX0+y2BwBh1im3gi1L3
SmDfqGEDwyQPVlKqYiXexfnz2olXHAlYOs/gXb55vDcN3FjVQ6NGB1HFr3LGO6237ThHNGq3/frr
ndB+EKTz27WOFnurK/CwRY35fjrvbJo8AH63FZy5ZMI+AIanGS4xBF7qWbX3Q2dP3MdeKceVDK45
81nkRDs6R/BZPAsZlom48/iF0A8mezUFUGg75muOWBzNzCnYyuzoFjqEChjdhK+XXKlGvoqdc0eC
E48aizLpu1RVUVdaRyPNdv1UddLEWeiSYCqrMrJWJtuIshJlUIpJzOncnvHE8OaiXI4mLo294wgx
dQr8aWoy570C1Il2K9D45FScOse/HKMDToa5t3CM4v7MzT4xyKTSW5NRgixwn2R3WWtaEXbjhT81
kGVCjRhRkN+cXMe+HaDwee/ncMu3D+rKfW3g0WQOMAw6B9T0z28lT41EUj5pt8o6CbW3o92W12R6
HVQRtz/0DzCov4+UhVxOq+/S+q6949Q0b2jb12q+kD0+QapGAdfUd6IzC+HJkWCjUpAFE1oZRyUC
rdXU2nRBEMmSVe8ouIc28ujqVfh7nOek0hZfP42TD+O3C8oP9Nsq0xLXmWomEH3D87ekK8xVao8W
TQ1q2Ofe73IRP5pl7DTxLcjqDBuYo2EOvm1IiQ7DX2wpB4mB0AhjwbaTtD2X024mPJBDpK/H1IJo
nGWHgorRX99atvW//uYnJIBkB6EAAlpArNenBdbpQGQZee7gYAa4QVmvUnMMg+2cPuVCWY9Thbkd
8kYe76P8zHM+oevm4giqVVkF0D/19KK6GBNVMOWdsH6VpAZEskvJg5JYERn1NTn09wr7StO3Oakk
JqEG7L2/vgXvUq6jJ8J5nBOUSU1JZc3/+PTVarJEUqjOQimCN4mmQml21cFpkueOwrssMHxEbrZh
M/b+0pMdr6QgwQAr4qUGCy6ExCArmHKxYNeyz3PrzofKIRE8DeViSSEhDW698mg+yPeWAWNKcAT9
V4Xh//wY/m/ws7j+82M3//wPfv+jKEecZWF79Nt/fkMoWv58i17+Q/61f/3YPz/+lr/117+6eGlf
PvxmmbdRO96In/V4+7MRaft+Pa4vf/J/+od/+/n+r9yP5c9//PHyRljBImraOvrR/vHXH23f/vGH
3GnSgPjticlr/PUDly8Zf/fxP/9f02YvefqSv538qz9fmvYff2jO3xlIdLApLZqWrCz+8bf+5/uf
WH9H2Eztm30tixtBkX/8DcxbG/7jD1v9u8G6z19yqQeplGf/+BtZ6/KPLO/vspIgGxRUKmXl9o//
vg0fHsP/fyx/I3vmuojytuF7Hc96eWWHgifNMGbZscbTSccE1a+NDtzp74aps2eta83jsLkOkp7E
CSc9s86cuCDlCMr+tEiQuh+L3CbqPYlW5dl7UTBSu8tSqyF2ZYegUBaacq7GTVb9ySuyUWQmcXjx
jr9iJWCPjF2fLYLYRrKehXdWaFngg1HBl3l4aAPtW0ZGLzLSLpz3YnxI7ex6cOhI9NaksZklAcVF
fgS3FQu+rm2MwXqo4+QJLuC1Lgy8/eNTw4o4lQlZSu6uHb5lmgnUqegXImvJYAWBGen+D7uPiUsI
6w4wij8sK0V3dio4cnUiGj1o9Qcv17VVmHr9vEoVk+fNL+4E5ToAdjfPRLwrnD67KnT84NDl0RUV
Y7f3pH/PTqnq8CqeKiBjuT9cKsW9a9TBVRNE0XWv3fdYrHeB9DbyhuwXZtSRzwDxfi1su1gMDtEA
beBsyQme5lVkT3NT60PEPPwCCWcJ7X3W6JO4lP+nGI1VHSakRvmXuYh2boeQJiSTo4nhq0pqo63R
5UyznyP+aDuym3modHcNEALYQRZ13npOFVqdmRVECqTPWDnDX63Zy9Cp8M0DdJ4q2TJSwOMlF1p9
KHqspJOgZqygQaz9kaSHYPK4zKESPs3VMa1nFTQlZFKbOKn3nlBWXq9GcwKygnoYZ0lcPDi4kPSp
+Ka7UDOIEkIZEIUPSRJfNclw7VbujWdney8fb3J3loezpo0fMrV5GzpsE5aL+qLJJjLzcN0NE/iT
CXlHkml3mKDLeRdaz9lEkEQPdysmsCcghI3cHzRMoCi0cI0A/F4POLXrGoAsyycpBjRSBB9z3gig
5JbXXhiuuMZ8DkmO4TzD8X/XDvWFBgqzM8PXYXDXeZq0YO66O6/2f9Wqvu5hQcyVsDiIEtqJoRA5
YuXW7RSIuZGk3FhotbGyLgPwUHok8yG2vtCeJa3YyUN0ck76uiAkhcR2pKVcOH1ISbmqTCRyLWqg
JpqPo/ZK+tZbbVtAl3tYcY5CJpF34Ye4hDMw8Kbwbjoj3yeZ8hwDFOkiqFB9SIs98lxUQ4m6Rrwy
Vxpl4+r1ajCMHTh0BFq1JILEr5UJRBEcdT5EAKA1ae/ns2C6z+ZNAnRKsk/IPDGS7LV0CPcbfZ+Y
Ej3f+oO711qy2fyqe7NL7QIs86vQhmclKngkZYGh2nwsG3+hk09X2G0wD5rxqeiBo5cQto1Ee06D
Op4nI57/iP3drNAskK55uFZ8Y+3k41vPVx+H6slI+pssu0gZoVlZvLVG+VyX6nOaja8TKvwhOoQD
mcQViba9Dbw+jeKMA0Oy4xWP1qD86eEmVqdyb92/3x+nYdYkbTGvsuFaLiCsCaGZvobl+JQ4wU7O
rs4xHhXyj+oi2dci2U+VsuzMw2BqMzVyMECRDkYUEqxmIBwS0Zzv8XA8Od30JD923lobke+jktpQ
O3j3WBq3RuffePGIcwcrHky0zAuQM+oQKoU28zomZevMVAlpzX9VErXAVoiojjr/pWohmgdszI1v
zUCYPPVh8lZY7a11NaT1a6WRYuKq8V4v1Eczqa/lv6oJ8RQwXIFj7IR6T5rXs6/kd6pWHaLE4UY0
rLnlIidzBTcw8rMsgQptave+b0U0vaExpcF6cqerLKw2NaNCDO4dqZLsSp15QcS1+r02sCQYkcBB
39x1BL0sYtC/LEjQGmyHU1uaohAscKrPRFLNBzW8C/qym/VjtPcydQ/HcD8kwL0TCG+KlnezZMig
atebyAp3Djgmzyheh0i8VXr0Jv28oS92ookuWyaPVLyKofqlxpKcH2gzgFD+1EFm6Z9B46yqiqSE
dC2fpkMWHTU68RqU6k+x1GLnRq2TB8/WbxJGUdPHDylYnKlpwEwUHaXegX1mb4OAZG2CM6L02c4a
N7AcLngl3Wg8yjr16SQAkqnKp5ROsnulteJgp/CP2/K7k28gV2Gxd5qbduGDLoQ/6Ito47nbgCoy
/NA1WzmCBpBG9hVSSPb+i0aQIER4BbmlVf/cu/YizuFwBghDoqGZ5p1P+KDTurMM5+ysAsCCf+me
cJHrXCDlhRqnhfzX1QZ9HlDbA8d9j9ZjB29jM9T11k8A+Kujf6PyBd5/oKKcjQ5oyziwwcf4a79u
7pRpAireeGunNi5ignkqwZtRrkpBW4MugmOtZRpLNAx3HbCynKQihsRlaFeNd+nUwSvSpJlmZ29a
Rrpe0A0MiDg/9LZ2Y+a1MWtIKp3VtbfQrG4pfOMxDJ2byGfu8SjMYW3FVsRXTm47XbKRmIeWs3kf
q44gTVFzDrXZvCKtfjSUYO+byn2hJg9DGe3GCc2T0i0KAmIS75JTK3sH3CFERaili2pBv/VN68qD
0UF+Fser9leEZJZFKwV/2bUb1QdZqdiY65jWqHWsSaXuqQu28IQwJpN+pUNz8Bu2aXo5bWixzMfc
IajTN2BlZ+AghVJeu/1gzYO+/1aRoJl2xVsV2NXMCbpfft4+DfLHFL+7G7OLOAmeAQQ9+yHPJsfn
N09br5vB6HTzZOuARZ93HuiwzuYXv2jugvEqmuCjqmZ42wvnsU1NsCfVQ2iB1CB8RPeLX20RrPuu
qmbwyV+T0lwPmsbWSyO1sp0u2vY5ZssCS34Pse2xykaYyyR0uMwXmFk28zt3ly6BFqpXzkW+lOMc
beVTx0iDBLaP1R+axmpWiGsj0J9q6yoNshf5UziGbia9JivbRQNNzaRB1l2EV8B/WCm+pZROZo3X
OutRd4q1O6AlcTt3rsY1sVfI4wDjDQvftfJVVGnkuJb0e8rQc2dtOAZXhpW8aoCWZ1PeoT3lwa6j
PPauXPtglAIGDdOrAyg+6tCOPe2xHtvLEiDcvUmzj4hEx1uYJiBmN2OflQ5+uiyFVs/rXPcutIil
d8IHvsF8e98M/WUVw18FlqYuAonD1e08mXlToy3yodvGvXVpmorP8t+iUJtMZTdhiMRQttQ0kRFt
yTDnJBmsJlu480EE6qGQ+BMBkk9Fnx4TC1N21HY8ZPDrPhoh/flUngZAdfMycaODPYW08npejcNY
+fuEcI+9KMUDjLMnsNYwZJ1QpfPUew9wvWF2PIfomKAEtNV8Ar2zGjnH0DZK8puIdbLEZPHcchiB
+luKbRG3C5FM7sYn6Za1mdJON5qPDIppyyzsCZAjzKfrMkhig19BThv1nUjHFyAW0aIXyU+IYQ+s
3Mllrk/5YXTHvbDLb44ST+tOqKwT7UHUTvnDCxQxR/fg8CpxCkKeImUNcyU/BKY6b8bePugAeReW
U5YLL8408uwoI2eguDdEkn7PJ69bm2r06g9xuQVldKX72q1mJwupWSeJYizH/Zhb+9Iq1/iVi3ka
i/0Qhgfb73/2pfmUl9W8SZV10IttovnzJB36GUf8dt4SLQI1du5Y5RykG4FZKlrhdmi2cQs9QxDy
oWX6U6kPT3Xel+zNDSBBMWHy1S8r0g8J0QIE8uoTwS6mOYO0u8GkRsyHZ/wYgr4BVqbxOeN4HiYg
bjmWsuUj8aisxcYZLZ0UNmWAkDsN91kyLJUasUZ8HzlD/612G7EodPfFLCZ+zijqS2wmFYYW49Yb
tX5N6aiDQUfKgyoa9W6MVGVlw6lCQ1GUa6sODmmUvuBYYdUqrwL1sgjLnofCp/K75lFGQppYyZyH
ukYBDaxq4w+Nup56jmuAxC7cRh12al0+WURybYeS0HaIyvFGnX6Elp8c0skqFmkd6+vOTW94YcGS
1Ho88HKgvP8ywtiLymGlDTbrq08kV16xezedniTX8gdeyseQ3JOcA8vMVbZKRyCVL4m7aXaZM5IZ
EC9J6rwFAZFNtlV3u9YmtjmqkidVhN/jWG0vBkfdpnUXLrUxW/ZWql9VIGjmsnJlxYQ6NdqmThMI
CI7+ZLvDskYeO8NzcGNBSBsbZau/R6ZQiTEbMpMyNV50AbEGA9q0WeE6JI8Ft15vbJq2erTVvCcR
mI2wlBZHwrw0UnzpsbPxtLGbs6rM6EdCG+5IZgzr+z6h7a/W+yaHLV7nEVEAUQjn2y+Q05HIYeqp
ATmzlREXuzadtolP+CYHTFBD0Yr0RApG1T2AAfrpNVmHEFRnuBRRFHLKCGNyDVsT62OiTYxxfxEU
6vehLX6oY/hiSrI91WI/IuMoFCS/Wa17b6TDc2DLV33J32vSeqeIYh0nHc/efWxDggLVRjSLjm2+
qkZrYZBe21Cailn8lnkfXdSU36hho7JK+J5Kns+Ytz/KoHrQXH8B7pqoi2FgF5Nrc7sKrgPl1ii5
a1XvccqPmh9Zz7BWiTjJxb2eeum8MGzw1OBxA+KFK8/8aUZiPrXhLhLqauxGSJsDH6cpgnlZBVsm
6HVfFlu9CdZl1jOHIbiO/GMASAlj0NAiwL9ZmC2RHXpI5FE4Vrz3SA6J5hM6uUXYxrtQdHvIt+wx
Iu+5rUx4+9k2YjuYjuVqNEdyYHtGw/tCYSTKs+uWsBx7cUvRCJ2u4SyFOnybhPI0mbjQApNifR1o
hI61P+H4VPeBIy2MxAGOjXnQnOivX9JBqBC0ugpbBdgAhGLwti3jWyFEM7cB649iSHY9DVaCSy4R
KvIem8px1ihjSt0iehkz3VubAUSoBprjJQV5ToZNCsGv24LyyYllg7wbe4VzMP3JXGQe7GaQS+NM
H+pbIJMcnOF0NY1YQyVNbmzLSm6AUj71vbEyVbjVyFZiuH76bdYHxmXP+rFl874UrgoPW/GDg06E
FcY7wICRK8ZLOzL7ZVOyt2qiGPI1zFbF5VVDXlIsdqonNgQsEqKisK3OPY/DMR/XFXWyzynJLJQO
1WMY+f4hc3LloFKbW4dBMi1ZjQUD+DbU2uymG8pvhdYq7CncAirNnBi+S2WyiLKiqDoWpdj3Y+Ev
Od07q05Mc1ZE4ojYYa6U0gWQ5HKfIEfph6L0x1UgAt71WtGhMu6jBSW8YKa3o3FrAjwjgSv7kbEZ
65OxubSqRj3UMS2nJqmXOtRi43YEdbUNu3Kptsn6v7g7j+TIlTTPnwg1EA61DUQgNLXMDYzJlwmt
lQMH6aPMBfpi8wPrdVUmmUZazbIXBYtnVkwADhef+Atq1BccOFh0YMxJIoVEtaPka1et0DB0m0uB
hxRjcavYYKukVpm+m4c+ptKNjb2Ho14OSnidObkJA8+pF2GBXSiV23IYcFVRxY7BIJoY0Yvqkb31
RE5kjQO2uy1S+1w6Tn+yq5nEI8icfRpFRyC7zoPsjFNfoECu9W2L4I2d4sCMHxNuP+D+dXLJDgFc
aRHO6dQicOlYN/14EpMoQFpGLwNSmPetxv5edMUL1lH2JoGAtkp0ElCtOPam5hXDs1R17ULFHxeH
dEQRqhbITBoX1UUdIoY+VEc7Ux5MDdIevQY0SpZL1hA9wb/ZxS6bo9UIQGjq7FxwyKA6tRRZzMpE
MxLVkR6R/EsrmRe3C+S+s0RzjjNagUPllBcgqZ4hsHFkWwWAjylu4A+iaMrU1wlr292cWWQALAS5
LAkQceMGG3tozQiid4Xd7ES6Mroo2LmNNm2kUoVcyAVsXKSS/jQOyV2tWeM27WFp1M2BeqRyfLsE
TbXJ4honMyc8OoJqIiZaOtZCmY4Pa78WWjLvx15xt2WtTodOif9SMFjYuMmcbhVFJYuoQx/nn0ee
PTqa0gMKOD9UyPUmWfkDA1pO8iR4zoZilyEXcni7JMsvK3ZNPKGdxwqphktHdKovx26Xm1VxxNEu
C+eadjGUB7WM1hKnPWOenHM7xbVHDcLYoNV7tgQlmSCZHyDyMzXzgAATt/QkJGouI9Z6Z0d+nGMa
hlw9HpB59KLGhrLWdeNRmLk3SOOYdcmdi4tEmYiWwyv8Zs3lxVsK1EPvpZpYPeY1m7tdjq9zamwz
Q36vVfu70r1qIpcrEhVz5QTtE4hAoEMxXMMxuNBteXLt4gJG5biaR0p9bqlA85/7Y63iBfxL3+Dv
ovyvRXjtA8RFYMDtgDpFHJSW73s0ZAmfv8YjhhJ1rH4bMFGv2vxurBBZbtP2VRhorxuFczd1FGfQ
PEYcW1kjEPOaVik+eB2G7HrzU7USbSlovyq4kxET3X/+kHQcqt+6UUJzUfqxLUh5oLOcd73IrIbR
g998CSrV2WWN2CKD6CGw90W3/w/Vem4DBJe7aADf3gErElJOxxiycj1VLvFcdTVSrwQfvoqQTAU+
+EWr7w8jz+3eEHagM+33I69Soh9GPFvWffN9ssa1Fk3rOnF3WfhUZY9LETsmU/h8JD/ifJahROll
Efgx4Povzf9f2rotBu2uLAtEZgH9luCitVh96B1xXefcuV4yADjUi5FrmyMV2qDWftKJ9fQJ39Pi
qAeQUaJhLdXxi4m4fMMP3xg2Ap9XqKDZ3g1+TJnWJvop11r2DRu5tTYOJMLmdhmHYhHViL7AAf9x
UkE81CDb/AHbVRGhpB3eOmhqslvVR4bNn+BPfT7gf3otNj+b5g+wwg+95DJLQ8PNEfUFIOtrxTnk
HFhmcKVRYEDkvJVf3PBPswrMO6oJ6NcAXBO/f2BYYHkWBE25pnz04MTVaXYNana4bdjhLujmIyaD
Sdp+wef402su6oOgNujosVJ/v2sJ2W1WqWusl4LJUkPuqFU5rn49LvWnDNsSzrPPR/YNh/J+xsCa
ENyPgVU1Wpi/TuXaEFqPWg/rpxXfF/JOCP8RYQNlLcPKU1TjaMxXo+6+Fo7xoNnd5QztGqYFqaDA
16Fawmj3ARXI57RtNmo875I+vfv8If80LlAeYKtDimR03iEb6lmkozUwLp0y35DXHZQq9sNQxRAE
gWPb8E359PkdPwIIWOG/3vLdBLDH1pY9trnrllY8okGONC4siV5zhw1MZGAVoT1QwDMTLKayJZ0S
KxfWyOdP8aet1ALMz7OogqbrO/6FKUpSOzJecMraeXHZK9hHEnnTMi3ytPhP4ZLLK/9yt3czQXOi
rJSpU65RUcRmUgc7kfi2fc2psTYmaws5cff5+31Axyx3tGA1wlkwFum73+ee1tt9ELhhtV50Bqq5
PmOxdZPN+kOaGV/M84/7lK4uGDSa+JaxYELe3apV01YvaVMEEdM7qzRv4c2UQ7f5/JU+TlXuIwia
2X5RXvmAsW4tbORB6q+dedqa07AJivQsaEZGGXwXHAi1L+bIFzd8fxSVppKzh41AfTDPCwIs+xT9
Cd7GzsRadaOiM57V2sPnL/mRGix4S3TOgJGzdXzgXjT9bOdlwGhGFoZDiFQsrsH1oGB7hS0JQv6b
zNGfEV5Q1o4TbRuzWE9KeqLz6RuJvnZT9SGq4+fPn+qPIwFNQyxYeybUu0+cZUBa8sVM1SpJiHPN
unNlclhkP0i8jiJ3LzByePr8nsay9fy+fS5YerQbDQse3gd2Rm2brT6KCQfXMDvndgl4TaVvCPWQ
2gzRaYd9NFrm1F2LgxwAs8KNxgwmTsqXxNau8BO70RNj2/TwQJNpW2bFC8VulFWcB8tB+s8d431R
tTupvBrWeAPn9KZuxxdTwxGltRcrPsVBRq/HgLP/Ytf9eAbyakQ5y1zmzd5HVkkWoTuIetN6CmdA
sdW2jTJvEi1uEg3R7Ktl1IcMXMTnI/pxz+OuyBiwWgmkP4RWsm80usFYMiyio1ger+ESXC28oowa
XMrvz2/3pvD54QOafDv4NW9otd83BmEMedsGzJoFnJ7W+k1YVAd02/eGLjEB6X8CX7yxsnBvtcmD
toOJhMhJ+zNlM+zS+FRZET1t7SbPsY9GUg2rxE7R7hbCXDz2r2piX7Q2PdFBNqscpyo7dQ+JHRP8
05jp0ptQByVQ252fqAGNnBrt/LajpwcyRHYC5yLzTZMA9+urINfv8C0/z5Iip9jbFFZ0dbpqcJie
I+sqNVX6gOPPEXrOysG6EHI+GHv8Sl7KFMC7tDyjxwkQL7iXWHN2YaW89pF9VWvmXURCPyDtrpUu
R/qVW7CAqvyrBfrHT/vLUL8Lb/qoxmpKYajtzrzr285f1men9OseVCJt5C+24rcJ+v7TIrH29llB
W72n39R5ZkN+byp8tvpo08CKzuuViZiHiPEuncbtovYQWIM/RPR9bfUKDzfQPNUhTt1dJ00gQeVh
2cw0PPXKxjrGMkREEbo1z5oa9k4Q8Xw+Hf80RAaqKRoa2Qtz6N0e5lpu6BpTV60NOz+XXb/JmGd1
nB0sKZd6//bz2/3pVPz1du8CK4AgZp0WnFZDomxABgPQFrslqPr8Nh8hwJwXv97nXTTVu5UYtZDz
oq7mv1oCzRJxUDoR42YZ/pijwMGIsMWoZeVcUmawVkql0G+rDsoUvf7/PIwmIEEBjuZ/75K3AtOo
to4kpi8su7CwUa5wcRBie9Gm+qwqV12xc8voIPX8gJUOTYQRPXtWWBmDRvj8Yf60x0KthRQDPYbM
ZjnTfkkkIxtgvL3ssbFC6mqwn6M1hZyrYuwEhpUL4f3N+HxZyZ/f+U8zDdUYtOFIctAhfDcKVhul
WdUE/9z3QCn4OVu5g8JYiCXjl8Drj5Ee3BMggwIFSPKb92ezqo5w+9RsKb+Z6arPWX+5uFjWVY/J
1edv9qdJLbBARUWGNf8BoGg3SBBrGW+mmPJnjM9olDlXdZ5+hfD/4zsRvHJGQi3QPtCLgkSEBqzb
dZ11r3O9cxztOBvh88AbhYp6XCK/t0FtxAjGXlw0uNUt28hcWReG2301l/643y2oV8Trqe98TOXC
MaL0qVZvadISTo+xcjHl1s6VP0a7XbtK9qx3zW2naycJ/16Er301bGMj+qlBXPLMNPQVQz9jZ3Fe
AhA7jlHz0xCKtzYSed5swgr182+lf4ifTHjlTD8+E2DSD6w72ND9VGm4ELfT0lUhSso0FsCizYJo
21kR3S51i9jLh7pbuVrojybUqXy8WzYMOnpXghi7U+Q2AtG9Mk3Fl4hDWCkIk7TrOQP7eG+4yRdR
g7asjt+OluWxF4eARVGX+OjdPk3reMialvmcBbROLcvc1nr006iY06m9b2vzwoyNW5vmzZR9MWTG
h3n37t7vN+1hSiWOOfTRCTcdq7ob+EogpPLgWMvpjlT5CVPlY6SBxxo9czlr4+mgIn2Nx90LGIN0
Faft9zRSlJUcEBBb+FYALO9UdP465jIm1H/N0NaYskZn3thIIyX1pu6CXTUVBlV14lIcOm7+EhqZ
cdtlL19Mig+74rs3fHdcGFZkog3O6MrFUb7Rt00nT0i9rXtCK6xaX0yC3cAtfzqZset7ZmWmKk9L
TF0jsbLoqb69ZeLgdK0Rjud2civEuajkq5BAWdzcejBg3tBTJmpPDP1qyOSrRfL5+Yt82GOX9yBw
hu5FLRWVyt9392lEnyefCtyMW4itAPnQ6N1iObelBHymX777/HYfNr7fb/c2aX85TLQirrRGY2Is
UMMCgNRYLvaoX5X8vnirN+LHL7dR5TAOvcNtkj4CJmCi5XEO08F3OgxwEGT8/KX+vNT+PYjvC1Q4
v6F615VgR2ieFHXwHCDdt4QNb/pcZYOMDw6j0zaB1vZ26//FlIelvsHn+j//wyf4QHn47/9qfnxv
yt/ZDn//1d9sB/MfjkYyiySlTnhELPovtoP4B8Qy1I0gc7Hncez9ynaA4IJcAH8Hze/tLPwftoPz
D4uircq5bxAAUKL/T9gOH2cDjRZdY9+lOEuB5b0/iwN+ENCvna0xLLI8PchNv4ODgQB+42nlNGG5
Pm/rHhRvp3bITrg/fhmuq39u8b91ej4sMh6A7gYiBa6BccJ71Z+yi5pSdcN8nY+Ep5XoNo2KXPXg
1IdBib/1dK29IU5fISOCmM6KEiBC3Gzou/lt1f504y7fAFf+YpXY5geNCsFno/hBFc1SEVBYTo1f
ViWN5N4B3BCtcWkiPXT05EJR2+RCX35pOPF4phnhV96o017pK+uQmqu+dL9HRV8d3y5t7jZ+V5fX
M8CTUxNbWyZDdwhcO/QSt7jHOeguabufo4grULgZPiBqrJ8DEjj0EZVBPUet9ItEGy7AThz0powh
c4KHbM3ue5FPEe3C9BFSyoLWm3Yt8cAKSUFt1wcAZOzWsK7Gpc6q+1ZV9Zhlh4knC0LREPvuTNqx
XwUg0NO0+pEX2qYL6f5XHao9td3u+fblSQmSH/wzXtSOP80w+OEQGHjtKP/SA/02d9R0l2Hz58uH
zjHaTTyA8C6t0W/7xjnZKVTUZAiCTd5l5ZE6XnJoJtcHkyAu6PpVyFYaxsq06hRfDpq4vkHnX+ax
ew0aMr2NKv6+AFth0Gc8h6MQvuYk33Qx5PeWNW3tXt/gFfhCI77fNcHITE0tTIKzUdurprovBP2h
YsaPuknd0MdDbudo1bXeYcpEuAcgPbk25ciB5sVWil9vubWq1Nr2ZRz5NYh84FFrWsOPSe1c5kZt
7nUTLGkSWMjeKmazBaSLvnHSBbA6qo1b0LuukP8APDZo69KOCn8sQcD17Xw2pfLspltdRM4VExp0
n+kgVaoP51zvk1Vq8Wyw1VFrrTXamUN2VtJw8gaA/lK2P2wnOeuGssrcWO5hnxB8YH52ePulhdDb
gPs2G0Ug/z+r+auIRbNOq2EfokuxG7uov0hC5RlPNzhvefJXWGk3tWHPe05S1Kay/j6NMJCFQVxu
xxCLiwQs2VU6DRCAJrvc5IkRHspg3aYxyJ9GccD11FQmwyX7LL0eC2Hg77of63QUpJuNiIpqt6kJ
9E5VnHHdAJ6k4J1b27RwrtQMwbaE7K+ayrWIEFMdRQRGfqd1trautBlQkajGo4WbymqOkR1LDXQx
Y6OZDqMAcx3CvySeNQ9BLiJ/HNxT38/f+6raR5M+72VQ7hrnJ1pqwZoonHmPV9ox0Qe8wwpMPDj5
YFAgTbqfWiweWVBH8LvIF7c1QJD4pNDu80GlPxpFku/fTDbD1kR3SuYHXem8MLLcxQTxZxZCsEmd
AUluYzC90gQczQvOcETjH5EoUbgCA7K3T3GIi5FrBLisTkesZgHcNbMOpuR10uzbCt/nbagkgdc3
g3HukvZbXyft3gGEGhdZf7QiCrys9lUzaSslnqqz2RUbHcvcDUC2rdEFyGijRrgqhZKs2sKBbzSP
d60hfsqug7uBuZGbV8UmRa4CuEt0zfdct8H0TURNurdq7HWFUowbJQEz21SJ9sh8Ba1iE5bmVaOi
4WhM6wQBG191MsrSmdco3a3omVBOCNZmcjHoa7J6P+uZXzquu66FA1kic68Ga74RnDArvc/zTSqy
x1pLcMBWtU1cHju+pDsDeZidYd5GU96s+mHa5RCG1rWum+DCO6R09ddwmUvErN0gAPWRHSC32G1w
CgYrRT9nFU8D6Je6PY9Ggh4iwZQnKHucJ2AWGnCLZsFd5AsCI8KH2ppAZDj9zhlU1c/Gbr4EKvYY
u4nlD+RlB/mvC/7icEuD52HBfaQAQGqAIPqCCLGk5ywIEReoSLZgRmYVrEFqpdsmwkvTXLgDsTsd
5II1MRfUiRri+0xH7gKjdf0CxyD7kNXKAWCDDpUExNICYnm7NM0hWZAtk4OK6qhld4ZxGiySuAUD
gypYuAkWXIxYEDJlsuoXxIwWRmj/JZVnLmiaN6hZtiBsVKA2OpCbYMHeGDj20i+vm50xt7bXB8Bq
3ULDZTCvLvABvckXHE88oBWOgXC9HhaUj1zwPvXYm16+YIAKwEDKggqyF3xQsiCFWiBDAIAHDHtV
xOmXSzZNEF+AGPVghvD13KatBHu0oJDqpIrWJLAgkxaMUjk867Pu9WV1THUT7C9YJtzfbeyCJ1+E
MnrASDnclia2FqiVf1N7CNkqxKcCR94OngNuNOW+DOUDFq+bthPdQ0cz8WCxYteOkrrPja48OZwB
N40wcLAd5yckZ3E/lgXQLxP+Q8yOBYyuNoH/sG/uQjvpVhXIVnYWMz3JzkSviRH3rLs6EuJZwTra
r5BX37UQs06E02jO9EXrd1ZlbAYNX92qFptK62DyhPEl0DdrM6esrgANjIvBVUCplp2z1RZpdk60
ZiOcodjX0bTVFeV2nvvquo0sedOl+Vl0SvJUpwGmqOETNuStNpxx8gLZ57IAZwG7o8Cl8GjZ414F
IHlZjpq+VSbI2hZ0uvsBQY6tCA4ZPMaTY43dyW4tSAPLr4F4YS36NDpqU6efWAL6aVbv57Gpt5GK
uXrnTNbFvy9x51JqmeZDmbrmAX35bEG+O5XL5rZc3v7z7dLmyK1PU9oBk1IHvJML0M+VGe9TxTX+
aWke1Iig0513/Dcj87cLidx8bgcVmZIBfkEEzc+JWbNSjnAwK/sJoipfyaSfWTTmtJ8tfW/1mTyK
+jGumvA2dxXwErW7mVtzpOev7pHnlvxwkhPitPGOkX4Uc1vddJh3Iu9NNjwAZ2cJb9QpvGWBzteB
SVMGfM/KsTOOcDscPQ2st0d0HD6zzyeeMVZy34p6v7CFt2VulB5wvO9zstj2ggBFZe2EaF7ntaE6
703rSgyuOJlRXOPMVScXnQiJJ6vJ8qjwAcPIug0YAHFZq4jt24ptQ2h00MANgEk2g17tnXyO11le
SOS8qvbKaJvA14nd2VOT2SuSSQXkAAXemPnupc0A1oZaPhAqfxMO0LqmMpPDYOfWmYWdUn6q7Ht1
NqJVtTHH+LLSBTq/1knpismTlvOM0KABnQZKzySa6zob4BJlZoUa7nA9NXfKEONwqMzVWeZXWY0k
V6SWyYYSD7y4YFRPgBd2HIL55dilexiY0WFALmPXFeUPELv5vs/i696UZ7evfLMlKJnydlVmjX2Q
WWRcThDwvUnjuB5ddQ9lxUD3w8n8gbAASB4aqLq5VXXQ8YFt36QuhLDBUrYmDI5yChvg2x3YXyN9
llAOWcvht1YxilUtcGVF0BDm7Nhe4c6deokxXtqtWXpKmvHsSv9ip+2+64vRSwaacyaAM8y94SYk
wfRIKGNArbXEBq9deEthWKyLCCBSiJNFVtv9JjHUO82NjU3oKMPeqZhjsVBWrJd8W0bAGgptAE5k
EMm0ELG9UEpoVIVGexP4YQzzHDqchag+Fc1F1eVh0Au5VwT2ffFdgwFIQQnGN+xMeGbpnhUtuO9T
9vGuR9w1DJNhlVgh00ddMLfaA8YT+VWQ/cSloVlnultsnT53NxIyF6jdw9D0C381pEEQ4ypgVabu
KcmptCsYTaMApGipJsf1ZGGvZvllS+kQGgIKlq66koaMN7FlkVrgWT7UMdr5JTMHlGac8p1iJ9Xw
ebCYQ1WRrSRQ/VTk9i7U5HWa4EXstMcgV/8K+qnxaJnNnu3KhqKOaKGiGM7mP041gVUtPXYN3VL1
QyE70SoUDus0XpO5PLpW3+zdgT1sCNMS82tgrGNn7OYezpXRhaALEJyE0vli63wrJZ8TL3YzaELl
XH/1ZB8KdAJvEpJfJFzpWnxo0gIm6rBMyeJ1Y0Se4k7f4r6GI0API6lDG4Z2EFJ9h6CLG1ZwyEXp
u0MebVAmtvcznclB2xYxJE+ZCiKfcfYHO/lbn/d/dfWGRO+XOfKH6k3b/WjC//6/lFTfS1Y47tsf
/0uyYundA0wA5klXe5E8+luyQvyDBgFFHIrtqMCB2flXEQddCsQtHCgXAJ9Qffy3YIX9D5s2KlCd
RVMbTQvxn5VwPlawAchYKiBRYBN/wP04RgQSewojGr/Kjybv7AvpKKfG7KxtF5niQDzvbKLWAS+D
L/CO7jsKatFhyoveg0ICmF+f1soI/i8sp1MwTZvGcYp9Gdc070w92MvMIGlDsyCNXYI3Re5xgUnY
FoPLDtgm4JDhic4GytJhZG8jt0rOc11tY+JESBS2uGym4NmZ6JO4Bl6nGZZZtV1xFgamH8P89qNZ
aT07u8uG4KCojleYMJVm0Bzwjcv7eG7wYzXhm0ghqA0lovQcuEDHt4voNB7MjVxPZhDHVC3Itgbe
8I+jBWonKcvbjMCqh7Tla6Jm2114bWZlWafemB7TpK/ObmHLhyjMjqMs402ukk1ohsw8006kLyox
A4kPvHEOjSeDOvk+DcHzVTKqtxOp0FqXLbdsB2OlziDGKRo1oXEk9gScXEwPotILyDvlaySizRxo
hWdiTr9LZoAFmqNoR43870KJ5JMc7RtndkG6c1OY7bLbdvjRes1QAQ7Xwk0mwmnb9iQymjnPODCu
3ThWrq29RM47cuILOysPUVSOV1agXbU9LEu7n36Qb+PAocf7IIRuRDCZrYN4/2YbnmdNepnOAvxn
qpyJNeUmjvOUuMRBv1lU2ZpU2l3NuZHdaOGpSGlqN9VKC83hWCRVuh40YuQ8HQ/O3ML8jOVadSNx
z6S8GIPS2JA4NytZE4PMDd5SnW3uhzFObkpLj29yBL19KAst1egguRPboUlzDLeN4tAmWCdVRX9P
cokggqe7SeRPlnkdhTqSA7P2XHYzRCK9TbzeepID+kfZUD04hGXYzV70SErExgAVYDS6jVkFMU4P
qlhbouOMBC7jDQ/9UbNk9a2aKcCRpj4p5Hk7XXICJJNpH4YRbP0UdjVe3HVDoOQaftLayX1YqK9k
qvUuLvIbco9vTEZ1V9dWjkQCHBdzCbytvnswCts9VX2i+iayE6spqe4N6IoIIfhpDi1PY7nQ0ahW
MiRgyVwbirilPbvT3lGqdIUlhbHSWNkrM6q/d9q8kZ38ZtTDnTmAy+6SAiOJxkARwvJ6xSLZbWS2
DokEhNI6q3jo9LUou2dN/FXWI2UtqLYcHrEZ3uih45uxcjm6GYIB6XQcw2RBtbibJsSwZ0S328vk
hCQ3fSN9Hk4Z833D4UpWjuXsrGkbrTG6tRFnAxRS+A/9um3ogKnHPA6PZM7fOvCWRM/KD5gz6C1F
9VUog1Wx/Mt9GJuMcXDfwiaTiYQ3bw+3thVRPkGMdzU26bllVpCYDtvcHS+B2tYUtShuzIOcqBfh
rx4lExUqxfKmUN7nSTT6yXhHKTlfO4XBkV2U9OKyEvkQ+TqQJ4HCleN6sHS/Bja0MmVwH7v1S4oD
NBUEF8JyzX5Y2WvT7PtVZcwOaprZ2ghj92xqMA3aJMo2RQ+eI4ztHPXyCPImtQadNQvnuUVxAqJd
mY+4u8OVTcvpQAuJ4pPSb3OryeGjZvOGCpSxzwfGrs1cuWuS7mUayLXoQed+kO9GQ4139BB7L26j
3ktGyHCWnpbrtJD2Tq/seBuJSvHqpqTkLAvh9eQzG0A0w7ob5UXrmucKNLcX5eLGyagTObhrePgt
o45RuVC0U406jVG9wMHQ1uSSjW+YaM+jNVOBWcE+GPPEPOuuAir+fJz2MuzRfhHtoO2GuViHmnIO
i2w41+1hDMtdOdNPdt1L/qbelS+4MSaXea0YXi9us9Cut22nN2tTgT/XlvDYgta9RLSGUyaNOj+v
72sS4QtI89RORY6AoIGWYeuMIGSpoEqlU1ajM5zLViKKbiiHTKYBCkFNshNhCDfQNrykdx5Gt46P
/MEwD92JRf6jA2JP17qqrhVX3CtdgCympU7bup72lWLrO8X5tm31fji4yR0PND6a8BzbccTjRIP9
qFKFgKJIgQBM17GzF/sD2SAAY5mzv+i8iIZSypw32z5N3b2el49gKdurDtGbohDGVTNTMZ6SGYqT
21+i4LYaxvoqyw3JBGqy9aCU3zIlvTTS6KBhdJyvwOy/6ovVnrFUeKe4VFdZ5I6b0LTSi1iz+Bda
BX+S0BwvNP7PHqtyPXVlS3bSIgDRNMJEwqdU/XpOLlqqEMJEYmWkcmhRxQhqp/PHUeZ+NybBKp30
ca/VBoFvm5x7tUBRXdtmDRXdyCzrrTMmte8ia7QCsQmFcnKgByTZU6KXGm6Lk1jpe10Z0iMIUZ80
/6mk6r+lJg7fOhQ5E8PyVOmAeAjAHZSxfgcE0gXCeyOaLN/jr+UnPcVMp5wfZe/aa3DAtzLSEZFG
lKQAwuDPx1wH40b92eMMcWEZ1upmgq9BgUC3jwyaws6HpJQ9ztoxRy3IV+fge/T2xYZM8Y1RIQmE
ZkY96DHioNvO7Piok4XbN+5+GbV+z55CCYmCTxwNd405DNt24VOi7ds7+BpO+KMADB3UC20eAhRh
KnQyDCD7k8P6bYN5M9JMhz+cP1SizdamKqCWRxbF/D6vryaXY1LGSrhiCjC18RRGY8va1HESbAoh
nJ0pH+A7U3W1Tm+XYfmVBZZ9WDSpxiFYVCWb1D78+zI7j2hPqCfkS+Qpq+WqAo6CnoVGojCl+LGU
d3Fow3ScqRJaNk+ov6bZaD/ag6FuTfaNFbEaikKvdCcND23T3i8WWZPY9IxghgRsTKc5QskIcAgE
WmVPO7LZITV0SKWJ04NKgT1sx/ZUp8oItTg+xml5zSla3roVJyjUs4sG4sfJJZG8ttVZvbSCh2qG
+a3o8f0cR+TKykwppb01FMU4OGE0UK2vyl0F5KIyS+1cLBc9HuluZDYQVrhtx6Qz0anJx+YOKn9+
YwFzsVWnuUuK/GevxoQ3gbyb9ZQuTpuJ61ah/F+48noS+qqKEOwMIvoN8E7W2GuWfjTZaADZyi7N
g8CL+/i6lq3cuFnU31UFGgLpvvaokZuPlWxLrxrxIldkGWwTMRQH5kvpsQzRnqY8OFqO16pmeIDx
XSxdE+wFyk3atNVqCER8VZp4XyA/QhLe5OHGcpp7q8pgZy7dGKXUbniH5K9o7r1idJ5FZHQXIkem
Q7W6vXBwVVRp74QmfZ7eoAdqgkVdIdqHFsDSFHr7ZbLV76kkr4osPndm9aOniRQs3aRi6SstjOsV
DU2iT5pO2dJ9UhHZ0kezXg1LZ8pYelRBurVoWc1L70qyo0LeyP0B3DuQJ3ivwdLr0mh6ZUv3a2xC
CtjWRCsimIIdJwk3X/plKY2zbGmgsUXVsvZZ4KE/wfnblk2B3U56E2ieoAUnk2vkz8F0Lb05lyad
YtS7wdQpqje93M42kRzaj3tkPrR9KObEb5d+X7p0/nJagCgJbMBzbjl38nvZRt+UgW7hXGgT2N50
oykVVSGlTG+RP3DoxnYrr5ZRc9AsDHLkPLOYo666rEsAOkPjUMalV1ksXct06V8ONn+PvLoDOJkQ
Y+lyJs38vcVGcW9ZBrYMyBisZ1uroXjXgHj01gOJ++J08uDokq8j9B0iY2QebqDuqmDhfyKp6pt9
7LljalM8p3/XzwFE9njoNxgw3GeK/h2Rk5Ay5W3p9uhYUsFeBUKbt3QBXwogoGvc6jEbl13jN/Pg
BWqSrTsjczf6GG3isCp81RxvA1t7MrvpHNBo2o/deI5dqe9zd/iWUmxYVXOoXgPJUikb2fZpJKbZ
F8YzIpjB3tWQ9wta+8XsaHyRruzMrGg8TnaUj6BuBxOM6vZQdl21B0pT7+whcTwO9a1KDLm3XZoT
puChAhufyhInswrP6j5s6H9bNRBvLCLJFffKjIpbUnGwI350cHPsbipEsBrH2hnELxvVpMbUDM7P
TAnEgan/1Ni5sRnLQDsUL9BE7ZV0a/M0uUXqoVylHNRc36ulUPetQ/DUpVZxl48uLeLW9efQGm4a
dCcg0WtbUQzz2lAbh0gK0RnXGAPPAM+xUZT/x9yZLaeNRGH4VeYFUGltSTdzgYXjPXGczDhz48IJ
JSS0oAUJ8fTztcAJILwkSlW4SSU24aDmdPdZ/vP/buGV00hn+CAG7FxRVHRKdTS3BqvzfEE5Kyzn
jKVSs6lWdCsIHocRbe3RvFqpN6KZXYIbv3fSyj/NwtBhRj0+WVmhe7McjPQHB36vKk9HUjHAYVjh
dJmZ2WnVxFdxOUWpj0eaFuknlbvsov1j3jgPF0kCO4q+pNpaCWjNUsdn4l7+0f5TXVmnYTzQ/wMX
eRIOZioyyQWZK8PvS43OUZE1NsXKBWVsfrxIsjmxdONcMoTWsEH82TtzFhYfYZc/TZeW/fiAEtaJ
u6q090GwvGUQ16FGOYVPJW0eEM5CI2NR5QUkfWii2NajynDBkPpBc5LRe/kQ1bg1xO3qoIISeB6M
mBP6ZNC20hp4URwIERjlNXIKFP5okS6ZXZ5+rgjH6WJF76FV+0/3bdlYjq1ho9Psc8J6dk3AdNHY
EGWxvjdBrN2sBsAAGkNP3zWW+2UR1abnq1P4hoA4ZLCyn87Nisb7vApOQBB8JNS1wRnoETGw2iAS
YNy7DfE7vHwXYAUAHJB8kWLN3zeL+nKZx3f6YuZTBTSTofNlqhsPZ2Zg56dTwfsxwHDr2/QDec7r
bJpeJisPYtPm1syqm5jOFRddU5+IlcUesaurTC3nwzknz2hRDq6mrtOQ68SVt0AWuZ5mIDGmfv6x
Vmdfsnmjn6yKWpyuGki6QliIr9NIfyStgQAuKhZXVggE1wiAcGga6RsqpxduTpl5agXmJ8csb5zp
zLiaTp3L9i8xXAK3OjSwt3nhM8OQpNcreDNuHlwRemQP1l0Z+FAI4O2Wm9xElWXfDrIzEMhWPUzm
5bmgCQdeAHJJuCkuS7i2rpKU46uc19W7FYyMHxI/yM63inGHsEES9bmDCoXcHCgwuoQWC8d81C4G
B7YBwfAi1KhmTS02b+6svKSiXJbwvwxi94Se4v2qIO2iNQbHo+mcF1Z4t8izV6DJRgeeSoFPBwom
mYcFNdo9WHlt66tSp+3u0fEIPaFl4kQrztNxHhuTJmRU34/l9ocP01vUtEASmACSs2WQUbHK/q18
/0MoUznXzyh+rdIPS9gQ4AaWMBz9W43YTxg7t9PQv9dnmlcH2tgd2KcZD5y5gFAM4zVoc7fezPO4
dIFgtnYodezBbUXg1DM4eBLPrpaXVA4/L3I4abJaryGmRLu35dQnxQSS0byGrNr/Tgl++VZlkVvO
9O3T3dYQdTNWHsXeYGAy/pQxr19C4O2pS4MJWa0iM0Kx5GcdSRp1GWHDh+Ds3B8/HjR00+paRF5B
BlxcGNP8rPKF6c2C+DEv6xFqU5/bKkQeXGaOdgbJ2cufoIvxVIVG5QbtGnh+XVkM3kaTqerD0md+
IvLCVB+r+cOogV90WBB01PGZr7uv4Km7kOZdc3sbB6zvMjbgfkIxBpQBE0sP1opCXcBVm7wyX6Z3
gHIC5TQ6Kiora0jJ3N1HKxxoF410mXipliQnyackWjK/n+cNslwlx5Zxo/rMK5ZJeQ14CjDaLL9O
2MNDWGQe81q9U2OBdAfEgaHFYB/lk5XH3foVQZPQm4nYecUBu5BH+YHBmevQfqrsgb0PnJYoJzQL
uARnOrkD+MOLZHG3qNLJvF6NYncJ2wCfTJTZBzPIXvGDzheDbYnpBBumQ1TdOdFgdG0eIJf0aooZ
w/l8dl9EYTKKB1C0ymLBy14nj6Wd85PhBUe1bFQTTA7Q/Scd2BljO02SeLUdAP4aDHxJtnZbWYtz
+D9BgGu3s+UrU88dT4eXiKWlHWKx3+iL7LoD0IFlTXAaexzJjgex35UzgF8RYW2KY+ZFYTX3Lz9k
lxhfWhRyLg0MKz2VPYt0MSwSfCv2Ws6qetC4FGaioZhS16gaTuQopuoXZqCWoAAqIqLXYvXx5Q9x
6KmRIdfApLciEXsXhJ2ouVgF8lSrXDBNKo3doIEkxYfXhm0Ot1xK2vCyza4vWRD00I4SUt6ZIZXd
lRYqlK9FEW5sRhn0ZeV0vrEpluVGTPqPNwC3yO07lPVrxvwNoX1L2f4p/bUXbUO4u2/0Vg58Rsrk
VP0OILx9t5aD/6V3icZQ9S++QZMvhOIS0sAZwySwC0sEbxilxEfrX+uqgiMhtGjpDFwx58eBi72t
Vep+/C75/6+95qUHmLQqAa0UgKVx4HOF9VoGi2WAyV9jHSw0XTgNd5ZB0xUw6YJePUtBX1M9wmUg
cZejmb2WAWEDF44SIPCu0Gk6C313GUzFkJNccoXgHdDk6fZHvOFrukjKHJkJ4q9ke95BlxHBW5Zg
7x22NgRfNZQVsocNG0l3CYQipR1QY3C5xXjBEXqCbhviN2wIxjAothIXULo35HW9dS5olqLBTSM0
VBtMgdgOjvJHPOF5iRCmJCjfvc0b9t7lhzdYtmJyqTERY5lwT9gqWIvtZXAU5IhBYaAdQnTBfXt8
y8AQ9GafIuuyfXn9zC1hKDLrRYeErJO94RJybC8D54LGvKRLx1UwDSQptY7OGxjJWTtpj2XQFBog
BJPQVcEH0n7d28sgFA5NA09hKpB08gj3hGr3DxnYEwx5q7BquMz0HnIGtLccxiJBATEWLXOwY3MG
Mi1JCvWWi+Klo0GXUrbfI6O9u1IoQDalLh4aPvDpyKv06JYBL6Ua028ZuBBJuWnOIzvKly4HB7f3
BJA0m6cXUMjRmFTto/MGRhupOUnB+X7rYBE6MQZCdstBY4BI2l0HQ0EiDFNSYVqHEuL43MEkSe6/
K1zFBE/o8n0zskiwSIi47Q6OAhKAqRsuZ5ltyNrTke0KuCXQ0O3rDcAtHWCWlgmFJInFfiAtFGpT
Dq6HYGsbXh3fMlC7UNfxfY8Lk/QRDVbugbYAAy3Lrjdwk9jQtbkgUqkIcVIe4TLAKfcbvIEQmrBB
A4JrGxSHdpfBUDRLkmRQ0Rcb2O6xbQpJYrM+unt4g6nQtqDWaEILyMPu5dg2iZfB6DkRA1GWbh7h
CSmz3r4XpuDbpj5mEBtxHUgatF1nsAm1CS6RuDTbC/XoLkyc9ID44s8WngCk26Zt6tDswjvQzayE
ApejYCXAuTNeYh7dRbGJG9apzq9vCsshd4JO0sTx4eMDt7/rDrIcAe2CZF/grmjv02M7GzYUE/3C
J1cBjEMLVeaYzDXIruZ23GAqEE7DCAHTBNEmF+rx3RSbIY1+y4A3CJPiErJDACg1GZ5vL4OlUGBn
iMO0odziZWvve1M59g0v+l7gRkkh+taWtoNJsaXo+uoLngrb3TfYVHNlyVYW6XZeKNVe12+9ruvK
f/+9k3i1FeetXz5VoFs7m/++ecCu6R1bT0/19MOzYJKP86/Tpv1Fs/mYGw1ZJGI3ErJ/ARtPyma7
1vj9HPzxuTqStd+d4UUzUqp2kqO0kndHfzZXzm+y8Qj+abJTMZVP0V7tvS0AMJAf//BKraOovjY+
z+fFOBofNrGOV/uauEP4BjGkKD5oZJMi9TaSfmP0aS1OfNjOOgfpa+d9O1KWthNlB+08DZa17RS5
j37Ng9+3xEPPWOBSe9o2v27hhs1xyHk3PbC+C3WZMxn2yPjdoWcgf2nrJH2NeLhunhz0XiAhbfem
r4lLCJnH+eGHWNe8+lq4SBNUyoPkmZVa1xd7GxnDw/PMWWJtCtp9bZyNo2dNbFqKfU28e37nPXUn
epsYV9HkMX3GceljyaJ3XyPDaIIcjz856FebblNfG3ezcXLIwI/yXF8L/3Cb5+O/+FLYhwfvqR8h
/cu2DkUa35vi3fjjqSF+6L/tBlfyFV+jyTj/+38AAAD//w==</cx:binary>
              </cx:geoCache>
            </cx:geography>
          </cx:layoutPr>
          <cx:valueColors>
            <cx:minColor>
              <a:srgbClr val="00B050"/>
            </cx:minColor>
            <cx:midColor>
              <a:srgbClr val="92D050"/>
            </cx:midColor>
            <cx:maxColor>
              <a:srgbClr val="FF0000"/>
            </cx:maxColor>
          </cx:valueColors>
          <cx:valueColorPositions count="3">
            <cx:midPosition>
              <cx:number val="0"/>
            </cx:midPosition>
          </cx:valueColorPositions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sv-SE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231773</xdr:colOff>
      <xdr:row>1</xdr:row>
      <xdr:rowOff>173568</xdr:rowOff>
    </xdr:from>
    <xdr:to>
      <xdr:col>16</xdr:col>
      <xdr:colOff>584198</xdr:colOff>
      <xdr:row>12</xdr:row>
      <xdr:rowOff>56092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1BE731E4-0704-4E0C-92F1-53B4CBEE0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227542</xdr:colOff>
      <xdr:row>13</xdr:row>
      <xdr:rowOff>7409</xdr:rowOff>
    </xdr:from>
    <xdr:to>
      <xdr:col>16</xdr:col>
      <xdr:colOff>502709</xdr:colOff>
      <xdr:row>27</xdr:row>
      <xdr:rowOff>67734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023902E-C402-452B-954C-CCECDD688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5</xdr:row>
      <xdr:rowOff>137159</xdr:rowOff>
    </xdr:from>
    <xdr:to>
      <xdr:col>7</xdr:col>
      <xdr:colOff>291465</xdr:colOff>
      <xdr:row>20</xdr:row>
      <xdr:rowOff>78104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E13475B-9BAA-431B-8F64-09F5CF7C0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1</xdr:row>
      <xdr:rowOff>123824</xdr:rowOff>
    </xdr:from>
    <xdr:to>
      <xdr:col>21</xdr:col>
      <xdr:colOff>485775</xdr:colOff>
      <xdr:row>23</xdr:row>
      <xdr:rowOff>19049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87A642FC-3F0A-4A39-B3BF-622B04C078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383000" y="314324"/>
              <a:ext cx="5172075" cy="4467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0"/>
  <sheetViews>
    <sheetView tabSelected="1" workbookViewId="0">
      <pane ySplit="4" topLeftCell="A5" activePane="bottomLeft" state="frozen"/>
      <selection pane="bottomLeft"/>
    </sheetView>
  </sheetViews>
  <sheetFormatPr defaultRowHeight="15" x14ac:dyDescent="0.25"/>
  <cols>
    <col min="1" max="1" width="13.42578125" customWidth="1"/>
    <col min="2" max="2" width="22.140625" customWidth="1"/>
    <col min="3" max="3" width="24.28515625" customWidth="1"/>
    <col min="4" max="4" width="18.5703125" customWidth="1"/>
    <col min="5" max="5" width="19.7109375" customWidth="1"/>
    <col min="6" max="6" width="16.7109375" customWidth="1"/>
    <col min="7" max="7" width="10.42578125" customWidth="1"/>
    <col min="8" max="8" width="14" bestFit="1" customWidth="1"/>
    <col min="9" max="9" width="16.140625" customWidth="1"/>
    <col min="10" max="10" width="13.140625" customWidth="1"/>
    <col min="11" max="11" width="27.5703125" customWidth="1"/>
  </cols>
  <sheetData>
    <row r="1" spans="1:11" ht="18.75" x14ac:dyDescent="0.3">
      <c r="A1" s="3" t="s">
        <v>1257</v>
      </c>
    </row>
    <row r="2" spans="1:11" x14ac:dyDescent="0.25">
      <c r="A2" s="4" t="s">
        <v>1258</v>
      </c>
    </row>
    <row r="3" spans="1:11" x14ac:dyDescent="0.25">
      <c r="H3" s="28"/>
      <c r="I3" s="28"/>
    </row>
    <row r="4" spans="1:11" ht="38.25" x14ac:dyDescent="0.25">
      <c r="A4" s="5" t="s">
        <v>1023</v>
      </c>
      <c r="B4" s="7" t="s">
        <v>1261</v>
      </c>
      <c r="C4" s="5" t="s">
        <v>0</v>
      </c>
      <c r="D4" s="6" t="s">
        <v>1</v>
      </c>
      <c r="E4" s="7" t="s">
        <v>2</v>
      </c>
      <c r="F4" s="7" t="s">
        <v>3</v>
      </c>
      <c r="G4" s="8" t="s">
        <v>1024</v>
      </c>
      <c r="H4" s="7" t="s">
        <v>1247</v>
      </c>
      <c r="I4" s="37" t="s">
        <v>1125</v>
      </c>
      <c r="J4" s="8" t="s">
        <v>1021</v>
      </c>
      <c r="K4" s="5" t="s">
        <v>1022</v>
      </c>
    </row>
    <row r="5" spans="1:11" x14ac:dyDescent="0.25">
      <c r="A5" s="38">
        <v>1</v>
      </c>
      <c r="B5" s="38" t="s">
        <v>1126</v>
      </c>
      <c r="C5" s="38" t="s">
        <v>5</v>
      </c>
      <c r="D5" s="38" t="s">
        <v>6</v>
      </c>
      <c r="E5" s="38" t="s">
        <v>7</v>
      </c>
      <c r="F5" s="38" t="s">
        <v>8</v>
      </c>
      <c r="G5" s="38" t="s">
        <v>9</v>
      </c>
      <c r="H5" s="41">
        <v>2543</v>
      </c>
      <c r="I5" s="41">
        <v>9733</v>
      </c>
      <c r="J5" s="41">
        <f>I5-H5</f>
        <v>7190</v>
      </c>
      <c r="K5" s="38"/>
    </row>
    <row r="6" spans="1:11" x14ac:dyDescent="0.25">
      <c r="A6" s="38">
        <v>2</v>
      </c>
      <c r="B6" s="38" t="s">
        <v>4</v>
      </c>
      <c r="C6" s="38" t="s">
        <v>10</v>
      </c>
      <c r="D6" s="38" t="s">
        <v>6</v>
      </c>
      <c r="E6" s="38" t="s">
        <v>7</v>
      </c>
      <c r="F6" s="38" t="s">
        <v>8</v>
      </c>
      <c r="G6" s="38" t="s">
        <v>9</v>
      </c>
      <c r="H6" s="41">
        <v>0</v>
      </c>
      <c r="I6" s="41">
        <v>0</v>
      </c>
      <c r="J6" s="41">
        <f t="shared" ref="J6:J69" si="0">I6-H6</f>
        <v>0</v>
      </c>
      <c r="K6" s="38"/>
    </row>
    <row r="7" spans="1:11" x14ac:dyDescent="0.25">
      <c r="A7" s="38">
        <v>3</v>
      </c>
      <c r="B7" s="38" t="s">
        <v>4</v>
      </c>
      <c r="C7" s="38" t="s">
        <v>11</v>
      </c>
      <c r="D7" s="38" t="s">
        <v>6</v>
      </c>
      <c r="E7" s="38" t="s">
        <v>7</v>
      </c>
      <c r="F7" s="38" t="s">
        <v>8</v>
      </c>
      <c r="G7" s="38" t="s">
        <v>9</v>
      </c>
      <c r="H7" s="41">
        <v>181</v>
      </c>
      <c r="I7" s="41">
        <v>0</v>
      </c>
      <c r="J7" s="41">
        <f t="shared" si="0"/>
        <v>-181</v>
      </c>
      <c r="K7" s="38"/>
    </row>
    <row r="8" spans="1:11" x14ac:dyDescent="0.25">
      <c r="A8" s="38">
        <v>4</v>
      </c>
      <c r="B8" s="38" t="s">
        <v>12</v>
      </c>
      <c r="C8" s="38" t="s">
        <v>13</v>
      </c>
      <c r="D8" s="38" t="s">
        <v>6</v>
      </c>
      <c r="E8" s="38" t="s">
        <v>14</v>
      </c>
      <c r="F8" s="38" t="s">
        <v>15</v>
      </c>
      <c r="G8" s="38" t="s">
        <v>9</v>
      </c>
      <c r="H8" s="41">
        <v>271</v>
      </c>
      <c r="I8" s="41">
        <v>5279</v>
      </c>
      <c r="J8" s="41">
        <f t="shared" si="0"/>
        <v>5008</v>
      </c>
      <c r="K8" s="38"/>
    </row>
    <row r="9" spans="1:11" x14ac:dyDescent="0.25">
      <c r="A9" s="38">
        <v>6</v>
      </c>
      <c r="B9" s="38" t="s">
        <v>12</v>
      </c>
      <c r="C9" s="38" t="s">
        <v>16</v>
      </c>
      <c r="D9" s="38" t="s">
        <v>6</v>
      </c>
      <c r="E9" s="38" t="s">
        <v>14</v>
      </c>
      <c r="F9" s="38" t="s">
        <v>17</v>
      </c>
      <c r="G9" s="38" t="s">
        <v>9</v>
      </c>
      <c r="H9" s="41">
        <v>88760</v>
      </c>
      <c r="I9" s="41">
        <v>38683</v>
      </c>
      <c r="J9" s="41">
        <f t="shared" si="0"/>
        <v>-50077</v>
      </c>
      <c r="K9" s="38"/>
    </row>
    <row r="10" spans="1:11" x14ac:dyDescent="0.25">
      <c r="A10" s="38">
        <v>10</v>
      </c>
      <c r="B10" s="38" t="s">
        <v>1127</v>
      </c>
      <c r="C10" s="38" t="s">
        <v>18</v>
      </c>
      <c r="D10" s="38" t="s">
        <v>6</v>
      </c>
      <c r="E10" s="38" t="s">
        <v>14</v>
      </c>
      <c r="F10" s="38" t="s">
        <v>19</v>
      </c>
      <c r="G10" s="38" t="s">
        <v>9</v>
      </c>
      <c r="H10" s="41">
        <v>0</v>
      </c>
      <c r="I10" s="41">
        <v>86</v>
      </c>
      <c r="J10" s="41">
        <f t="shared" si="0"/>
        <v>86</v>
      </c>
      <c r="K10" s="38"/>
    </row>
    <row r="11" spans="1:11" x14ac:dyDescent="0.25">
      <c r="A11" s="38">
        <v>11</v>
      </c>
      <c r="B11" s="38" t="s">
        <v>12</v>
      </c>
      <c r="C11" s="38" t="s">
        <v>20</v>
      </c>
      <c r="D11" s="38" t="s">
        <v>6</v>
      </c>
      <c r="E11" s="38" t="s">
        <v>14</v>
      </c>
      <c r="F11" s="38" t="s">
        <v>15</v>
      </c>
      <c r="G11" s="38" t="s">
        <v>9</v>
      </c>
      <c r="H11" s="41">
        <v>438</v>
      </c>
      <c r="I11" s="41">
        <v>28</v>
      </c>
      <c r="J11" s="41">
        <f t="shared" si="0"/>
        <v>-410</v>
      </c>
      <c r="K11" s="38"/>
    </row>
    <row r="12" spans="1:11" x14ac:dyDescent="0.25">
      <c r="A12" s="38">
        <v>12</v>
      </c>
      <c r="B12" s="38" t="s">
        <v>1127</v>
      </c>
      <c r="C12" s="38" t="s">
        <v>21</v>
      </c>
      <c r="D12" s="38" t="s">
        <v>6</v>
      </c>
      <c r="E12" s="38" t="s">
        <v>14</v>
      </c>
      <c r="F12" s="38" t="s">
        <v>19</v>
      </c>
      <c r="G12" s="38" t="s">
        <v>9</v>
      </c>
      <c r="H12" s="41">
        <v>0</v>
      </c>
      <c r="I12" s="41">
        <v>947</v>
      </c>
      <c r="J12" s="41">
        <f t="shared" si="0"/>
        <v>947</v>
      </c>
      <c r="K12" s="38"/>
    </row>
    <row r="13" spans="1:11" x14ac:dyDescent="0.25">
      <c r="A13" s="38">
        <v>15</v>
      </c>
      <c r="B13" s="38" t="s">
        <v>12</v>
      </c>
      <c r="C13" s="38" t="s">
        <v>22</v>
      </c>
      <c r="D13" s="38" t="s">
        <v>6</v>
      </c>
      <c r="E13" s="38" t="s">
        <v>14</v>
      </c>
      <c r="F13" s="38" t="s">
        <v>15</v>
      </c>
      <c r="G13" s="38" t="s">
        <v>9</v>
      </c>
      <c r="H13" s="41">
        <v>66</v>
      </c>
      <c r="I13" s="41">
        <v>10</v>
      </c>
      <c r="J13" s="41">
        <f t="shared" si="0"/>
        <v>-56</v>
      </c>
      <c r="K13" s="38"/>
    </row>
    <row r="14" spans="1:11" x14ac:dyDescent="0.25">
      <c r="A14" s="38">
        <v>16</v>
      </c>
      <c r="B14" s="38" t="s">
        <v>12</v>
      </c>
      <c r="C14" s="38" t="s">
        <v>23</v>
      </c>
      <c r="D14" s="38" t="s">
        <v>6</v>
      </c>
      <c r="E14" s="38" t="s">
        <v>14</v>
      </c>
      <c r="F14" s="38" t="s">
        <v>15</v>
      </c>
      <c r="G14" s="38" t="s">
        <v>9</v>
      </c>
      <c r="H14" s="41">
        <v>255</v>
      </c>
      <c r="I14" s="41">
        <v>11649</v>
      </c>
      <c r="J14" s="41">
        <f t="shared" si="0"/>
        <v>11394</v>
      </c>
      <c r="K14" s="38"/>
    </row>
    <row r="15" spans="1:11" x14ac:dyDescent="0.25">
      <c r="A15" s="38">
        <v>19</v>
      </c>
      <c r="B15" s="38" t="s">
        <v>12</v>
      </c>
      <c r="C15" s="38" t="s">
        <v>24</v>
      </c>
      <c r="D15" s="38" t="s">
        <v>6</v>
      </c>
      <c r="E15" s="38" t="s">
        <v>14</v>
      </c>
      <c r="F15" s="38" t="s">
        <v>15</v>
      </c>
      <c r="G15" s="38" t="s">
        <v>9</v>
      </c>
      <c r="H15" s="41">
        <v>9667</v>
      </c>
      <c r="I15" s="41">
        <v>12756</v>
      </c>
      <c r="J15" s="41">
        <f t="shared" si="0"/>
        <v>3089</v>
      </c>
      <c r="K15" s="38"/>
    </row>
    <row r="16" spans="1:11" x14ac:dyDescent="0.25">
      <c r="A16" s="38">
        <v>20</v>
      </c>
      <c r="B16" s="38" t="s">
        <v>12</v>
      </c>
      <c r="C16" s="38" t="s">
        <v>25</v>
      </c>
      <c r="D16" s="38" t="s">
        <v>6</v>
      </c>
      <c r="E16" s="38" t="s">
        <v>14</v>
      </c>
      <c r="F16" s="38" t="s">
        <v>15</v>
      </c>
      <c r="G16" s="38" t="s">
        <v>9</v>
      </c>
      <c r="H16" s="41">
        <v>280229</v>
      </c>
      <c r="I16" s="41">
        <v>76278</v>
      </c>
      <c r="J16" s="41">
        <f t="shared" si="0"/>
        <v>-203951</v>
      </c>
      <c r="K16" s="38"/>
    </row>
    <row r="17" spans="1:11" x14ac:dyDescent="0.25">
      <c r="A17" s="38">
        <v>22</v>
      </c>
      <c r="B17" s="38" t="s">
        <v>26</v>
      </c>
      <c r="C17" s="38" t="s">
        <v>27</v>
      </c>
      <c r="D17" s="38" t="s">
        <v>6</v>
      </c>
      <c r="E17" s="38" t="s">
        <v>28</v>
      </c>
      <c r="F17" s="38" t="s">
        <v>29</v>
      </c>
      <c r="G17" s="38" t="s">
        <v>9</v>
      </c>
      <c r="H17" s="41">
        <v>1626</v>
      </c>
      <c r="I17" s="41">
        <v>5046</v>
      </c>
      <c r="J17" s="41">
        <f t="shared" si="0"/>
        <v>3420</v>
      </c>
      <c r="K17" s="38"/>
    </row>
    <row r="18" spans="1:11" x14ac:dyDescent="0.25">
      <c r="A18" s="38">
        <v>23</v>
      </c>
      <c r="B18" s="38" t="s">
        <v>26</v>
      </c>
      <c r="C18" s="38" t="s">
        <v>30</v>
      </c>
      <c r="D18" s="38" t="s">
        <v>6</v>
      </c>
      <c r="E18" s="38" t="s">
        <v>31</v>
      </c>
      <c r="F18" s="38" t="s">
        <v>32</v>
      </c>
      <c r="G18" s="38" t="s">
        <v>9</v>
      </c>
      <c r="H18" s="41">
        <v>2437</v>
      </c>
      <c r="I18" s="41">
        <v>836</v>
      </c>
      <c r="J18" s="41">
        <f t="shared" si="0"/>
        <v>-1601</v>
      </c>
      <c r="K18" s="38"/>
    </row>
    <row r="19" spans="1:11" x14ac:dyDescent="0.25">
      <c r="A19" s="38">
        <v>24</v>
      </c>
      <c r="B19" s="38" t="s">
        <v>12</v>
      </c>
      <c r="C19" s="38" t="s">
        <v>33</v>
      </c>
      <c r="D19" s="38" t="s">
        <v>6</v>
      </c>
      <c r="E19" s="38" t="s">
        <v>14</v>
      </c>
      <c r="F19" s="38" t="s">
        <v>34</v>
      </c>
      <c r="G19" s="38" t="s">
        <v>9</v>
      </c>
      <c r="H19" s="41">
        <v>4550</v>
      </c>
      <c r="I19" s="41">
        <v>480</v>
      </c>
      <c r="J19" s="41">
        <f t="shared" si="0"/>
        <v>-4070</v>
      </c>
      <c r="K19" s="38"/>
    </row>
    <row r="20" spans="1:11" x14ac:dyDescent="0.25">
      <c r="A20" s="38">
        <v>25</v>
      </c>
      <c r="B20" s="38" t="s">
        <v>12</v>
      </c>
      <c r="C20" s="38" t="s">
        <v>35</v>
      </c>
      <c r="D20" s="38" t="s">
        <v>6</v>
      </c>
      <c r="E20" s="38" t="s">
        <v>14</v>
      </c>
      <c r="F20" s="38" t="s">
        <v>15</v>
      </c>
      <c r="G20" s="38" t="s">
        <v>9</v>
      </c>
      <c r="H20" s="41">
        <v>4</v>
      </c>
      <c r="I20" s="41">
        <v>12</v>
      </c>
      <c r="J20" s="41">
        <f t="shared" si="0"/>
        <v>8</v>
      </c>
      <c r="K20" s="38"/>
    </row>
    <row r="21" spans="1:11" x14ac:dyDescent="0.25">
      <c r="A21" s="38">
        <v>26</v>
      </c>
      <c r="B21" s="38" t="s">
        <v>12</v>
      </c>
      <c r="C21" s="38" t="s">
        <v>36</v>
      </c>
      <c r="D21" s="38" t="s">
        <v>6</v>
      </c>
      <c r="E21" s="38" t="s">
        <v>14</v>
      </c>
      <c r="F21" s="38" t="s">
        <v>15</v>
      </c>
      <c r="G21" s="38" t="s">
        <v>9</v>
      </c>
      <c r="H21" s="41">
        <v>0</v>
      </c>
      <c r="I21" s="41">
        <v>59</v>
      </c>
      <c r="J21" s="41">
        <f t="shared" si="0"/>
        <v>59</v>
      </c>
      <c r="K21" s="38"/>
    </row>
    <row r="22" spans="1:11" x14ac:dyDescent="0.25">
      <c r="A22" s="38">
        <v>27</v>
      </c>
      <c r="B22" s="38" t="s">
        <v>1128</v>
      </c>
      <c r="C22" s="38" t="s">
        <v>37</v>
      </c>
      <c r="D22" s="38" t="s">
        <v>6</v>
      </c>
      <c r="E22" s="38" t="s">
        <v>14</v>
      </c>
      <c r="F22" s="38" t="s">
        <v>17</v>
      </c>
      <c r="G22" s="38" t="s">
        <v>9</v>
      </c>
      <c r="H22" s="41">
        <v>0</v>
      </c>
      <c r="I22" s="41">
        <v>0</v>
      </c>
      <c r="J22" s="41">
        <f t="shared" si="0"/>
        <v>0</v>
      </c>
      <c r="K22" s="38"/>
    </row>
    <row r="23" spans="1:11" x14ac:dyDescent="0.25">
      <c r="A23" s="38">
        <v>31</v>
      </c>
      <c r="B23" s="38" t="s">
        <v>12</v>
      </c>
      <c r="C23" s="38" t="s">
        <v>38</v>
      </c>
      <c r="D23" s="38" t="s">
        <v>6</v>
      </c>
      <c r="E23" s="38" t="s">
        <v>14</v>
      </c>
      <c r="F23" s="38" t="s">
        <v>39</v>
      </c>
      <c r="G23" s="38" t="s">
        <v>9</v>
      </c>
      <c r="H23" s="41">
        <v>0</v>
      </c>
      <c r="I23" s="41">
        <v>0</v>
      </c>
      <c r="J23" s="41">
        <f t="shared" si="0"/>
        <v>0</v>
      </c>
      <c r="K23" s="38"/>
    </row>
    <row r="24" spans="1:11" x14ac:dyDescent="0.25">
      <c r="A24" s="38">
        <v>33</v>
      </c>
      <c r="B24" s="38" t="s">
        <v>26</v>
      </c>
      <c r="C24" s="38" t="s">
        <v>40</v>
      </c>
      <c r="D24" s="38" t="s">
        <v>6</v>
      </c>
      <c r="E24" s="38" t="s">
        <v>28</v>
      </c>
      <c r="F24" s="38" t="s">
        <v>29</v>
      </c>
      <c r="G24" s="38" t="s">
        <v>9</v>
      </c>
      <c r="H24" s="41">
        <v>417</v>
      </c>
      <c r="I24" s="41">
        <v>74</v>
      </c>
      <c r="J24" s="41">
        <f t="shared" si="0"/>
        <v>-343</v>
      </c>
      <c r="K24" s="38"/>
    </row>
    <row r="25" spans="1:11" x14ac:dyDescent="0.25">
      <c r="A25" s="38">
        <v>34</v>
      </c>
      <c r="B25" s="38" t="s">
        <v>41</v>
      </c>
      <c r="C25" s="38" t="s">
        <v>42</v>
      </c>
      <c r="D25" s="38" t="s">
        <v>6</v>
      </c>
      <c r="E25" s="38" t="s">
        <v>28</v>
      </c>
      <c r="F25" s="38" t="s">
        <v>43</v>
      </c>
      <c r="G25" s="38" t="s">
        <v>9</v>
      </c>
      <c r="H25" s="41">
        <v>0</v>
      </c>
      <c r="I25" s="41">
        <v>0</v>
      </c>
      <c r="J25" s="41">
        <f t="shared" si="0"/>
        <v>0</v>
      </c>
      <c r="K25" s="38"/>
    </row>
    <row r="26" spans="1:11" x14ac:dyDescent="0.25">
      <c r="A26" s="38">
        <v>35</v>
      </c>
      <c r="B26" s="38" t="s">
        <v>1129</v>
      </c>
      <c r="C26" s="38" t="s">
        <v>44</v>
      </c>
      <c r="D26" s="38" t="s">
        <v>6</v>
      </c>
      <c r="E26" s="38" t="s">
        <v>45</v>
      </c>
      <c r="F26" s="38" t="s">
        <v>46</v>
      </c>
      <c r="G26" s="38" t="s">
        <v>9</v>
      </c>
      <c r="H26" s="41">
        <v>116</v>
      </c>
      <c r="I26" s="41">
        <v>0</v>
      </c>
      <c r="J26" s="41">
        <f t="shared" si="0"/>
        <v>-116</v>
      </c>
      <c r="K26" s="38"/>
    </row>
    <row r="27" spans="1:11" x14ac:dyDescent="0.25">
      <c r="A27" s="38">
        <v>36</v>
      </c>
      <c r="B27" s="38" t="s">
        <v>47</v>
      </c>
      <c r="C27" s="38" t="s">
        <v>48</v>
      </c>
      <c r="D27" s="38" t="s">
        <v>6</v>
      </c>
      <c r="E27" s="38" t="s">
        <v>49</v>
      </c>
      <c r="F27" s="38" t="s">
        <v>50</v>
      </c>
      <c r="G27" s="38" t="s">
        <v>9</v>
      </c>
      <c r="H27" s="41">
        <v>19</v>
      </c>
      <c r="I27" s="41">
        <v>479</v>
      </c>
      <c r="J27" s="41">
        <f t="shared" si="0"/>
        <v>460</v>
      </c>
      <c r="K27" s="38"/>
    </row>
    <row r="28" spans="1:11" x14ac:dyDescent="0.25">
      <c r="A28" s="38">
        <v>38</v>
      </c>
      <c r="B28" s="38" t="s">
        <v>26</v>
      </c>
      <c r="C28" s="38" t="s">
        <v>51</v>
      </c>
      <c r="D28" s="38" t="s">
        <v>6</v>
      </c>
      <c r="E28" s="38" t="s">
        <v>45</v>
      </c>
      <c r="F28" s="38" t="s">
        <v>52</v>
      </c>
      <c r="G28" s="38" t="s">
        <v>9</v>
      </c>
      <c r="H28" s="41">
        <v>409</v>
      </c>
      <c r="I28" s="41">
        <v>86</v>
      </c>
      <c r="J28" s="41">
        <f t="shared" si="0"/>
        <v>-323</v>
      </c>
      <c r="K28" s="38"/>
    </row>
    <row r="29" spans="1:11" x14ac:dyDescent="0.25">
      <c r="A29" s="38">
        <v>39</v>
      </c>
      <c r="B29" s="38" t="s">
        <v>26</v>
      </c>
      <c r="C29" s="38" t="s">
        <v>53</v>
      </c>
      <c r="D29" s="38" t="s">
        <v>6</v>
      </c>
      <c r="E29" s="38" t="s">
        <v>31</v>
      </c>
      <c r="F29" s="38" t="s">
        <v>32</v>
      </c>
      <c r="G29" s="38" t="s">
        <v>9</v>
      </c>
      <c r="H29" s="41">
        <v>649</v>
      </c>
      <c r="I29" s="41">
        <v>198</v>
      </c>
      <c r="J29" s="41">
        <f t="shared" si="0"/>
        <v>-451</v>
      </c>
      <c r="K29" s="38"/>
    </row>
    <row r="30" spans="1:11" x14ac:dyDescent="0.25">
      <c r="A30" s="38">
        <v>40</v>
      </c>
      <c r="B30" s="38" t="s">
        <v>12</v>
      </c>
      <c r="C30" s="38" t="s">
        <v>54</v>
      </c>
      <c r="D30" s="38" t="s">
        <v>6</v>
      </c>
      <c r="E30" s="38" t="s">
        <v>14</v>
      </c>
      <c r="F30" s="38" t="s">
        <v>15</v>
      </c>
      <c r="G30" s="38" t="s">
        <v>9</v>
      </c>
      <c r="H30" s="41">
        <v>0</v>
      </c>
      <c r="I30" s="41">
        <v>43</v>
      </c>
      <c r="J30" s="41">
        <f t="shared" si="0"/>
        <v>43</v>
      </c>
      <c r="K30" s="38"/>
    </row>
    <row r="31" spans="1:11" x14ac:dyDescent="0.25">
      <c r="A31" s="38">
        <v>43</v>
      </c>
      <c r="B31" s="38" t="s">
        <v>12</v>
      </c>
      <c r="C31" s="38" t="s">
        <v>55</v>
      </c>
      <c r="D31" s="38" t="s">
        <v>6</v>
      </c>
      <c r="E31" s="38" t="s">
        <v>14</v>
      </c>
      <c r="F31" s="38" t="s">
        <v>17</v>
      </c>
      <c r="G31" s="38" t="s">
        <v>9</v>
      </c>
      <c r="H31" s="41">
        <v>0</v>
      </c>
      <c r="I31" s="41">
        <v>28</v>
      </c>
      <c r="J31" s="41">
        <f t="shared" si="0"/>
        <v>28</v>
      </c>
      <c r="K31" s="38"/>
    </row>
    <row r="32" spans="1:11" x14ac:dyDescent="0.25">
      <c r="A32" s="38">
        <v>44</v>
      </c>
      <c r="B32" s="38" t="s">
        <v>12</v>
      </c>
      <c r="C32" s="38" t="s">
        <v>56</v>
      </c>
      <c r="D32" s="38" t="s">
        <v>6</v>
      </c>
      <c r="E32" s="38" t="s">
        <v>14</v>
      </c>
      <c r="F32" s="38" t="s">
        <v>57</v>
      </c>
      <c r="G32" s="38" t="s">
        <v>9</v>
      </c>
      <c r="H32" s="41">
        <v>0</v>
      </c>
      <c r="I32" s="41">
        <v>517</v>
      </c>
      <c r="J32" s="41">
        <f t="shared" si="0"/>
        <v>517</v>
      </c>
      <c r="K32" s="38"/>
    </row>
    <row r="33" spans="1:11" x14ac:dyDescent="0.25">
      <c r="A33" s="38">
        <v>45</v>
      </c>
      <c r="B33" s="38" t="s">
        <v>12</v>
      </c>
      <c r="C33" s="38" t="s">
        <v>58</v>
      </c>
      <c r="D33" s="38" t="s">
        <v>6</v>
      </c>
      <c r="E33" s="38" t="s">
        <v>14</v>
      </c>
      <c r="F33" s="38" t="s">
        <v>15</v>
      </c>
      <c r="G33" s="38" t="s">
        <v>9</v>
      </c>
      <c r="H33" s="41">
        <v>30012</v>
      </c>
      <c r="I33" s="41">
        <v>79736</v>
      </c>
      <c r="J33" s="41">
        <f t="shared" si="0"/>
        <v>49724</v>
      </c>
      <c r="K33" s="38"/>
    </row>
    <row r="34" spans="1:11" x14ac:dyDescent="0.25">
      <c r="A34" s="38">
        <v>47</v>
      </c>
      <c r="B34" s="38" t="s">
        <v>59</v>
      </c>
      <c r="C34" s="38" t="s">
        <v>60</v>
      </c>
      <c r="D34" s="38" t="s">
        <v>6</v>
      </c>
      <c r="E34" s="38" t="s">
        <v>61</v>
      </c>
      <c r="F34" s="38" t="s">
        <v>62</v>
      </c>
      <c r="G34" s="38" t="s">
        <v>9</v>
      </c>
      <c r="H34" s="41">
        <v>1</v>
      </c>
      <c r="I34" s="41">
        <v>0</v>
      </c>
      <c r="J34" s="41">
        <f t="shared" si="0"/>
        <v>-1</v>
      </c>
      <c r="K34" s="38"/>
    </row>
    <row r="35" spans="1:11" x14ac:dyDescent="0.25">
      <c r="A35" s="38">
        <v>48</v>
      </c>
      <c r="B35" s="38" t="s">
        <v>59</v>
      </c>
      <c r="C35" s="38" t="s">
        <v>63</v>
      </c>
      <c r="D35" s="38" t="s">
        <v>6</v>
      </c>
      <c r="E35" s="38" t="s">
        <v>61</v>
      </c>
      <c r="F35" s="38" t="s">
        <v>62</v>
      </c>
      <c r="G35" s="38" t="s">
        <v>9</v>
      </c>
      <c r="H35" s="41">
        <v>3</v>
      </c>
      <c r="I35" s="41">
        <v>0</v>
      </c>
      <c r="J35" s="41">
        <f t="shared" si="0"/>
        <v>-3</v>
      </c>
      <c r="K35" s="38"/>
    </row>
    <row r="36" spans="1:11" x14ac:dyDescent="0.25">
      <c r="A36" s="38">
        <v>49</v>
      </c>
      <c r="B36" s="38" t="s">
        <v>59</v>
      </c>
      <c r="C36" s="38" t="s">
        <v>64</v>
      </c>
      <c r="D36" s="38" t="s">
        <v>6</v>
      </c>
      <c r="E36" s="38" t="s">
        <v>61</v>
      </c>
      <c r="F36" s="38" t="s">
        <v>62</v>
      </c>
      <c r="G36" s="38" t="s">
        <v>9</v>
      </c>
      <c r="H36" s="41">
        <v>23</v>
      </c>
      <c r="I36" s="41">
        <v>3452</v>
      </c>
      <c r="J36" s="41">
        <f t="shared" si="0"/>
        <v>3429</v>
      </c>
      <c r="K36" s="38"/>
    </row>
    <row r="37" spans="1:11" x14ac:dyDescent="0.25">
      <c r="A37" s="38">
        <v>50</v>
      </c>
      <c r="B37" s="38" t="s">
        <v>12</v>
      </c>
      <c r="C37" s="38" t="s">
        <v>65</v>
      </c>
      <c r="D37" s="38" t="s">
        <v>6</v>
      </c>
      <c r="E37" s="38" t="s">
        <v>14</v>
      </c>
      <c r="F37" s="38" t="s">
        <v>15</v>
      </c>
      <c r="G37" s="38" t="s">
        <v>9</v>
      </c>
      <c r="H37" s="41">
        <v>77</v>
      </c>
      <c r="I37" s="41">
        <v>1528</v>
      </c>
      <c r="J37" s="41">
        <f t="shared" si="0"/>
        <v>1451</v>
      </c>
      <c r="K37" s="38"/>
    </row>
    <row r="38" spans="1:11" x14ac:dyDescent="0.25">
      <c r="A38" s="38">
        <v>51</v>
      </c>
      <c r="B38" s="38" t="s">
        <v>1130</v>
      </c>
      <c r="C38" s="38" t="s">
        <v>66</v>
      </c>
      <c r="D38" s="38" t="s">
        <v>6</v>
      </c>
      <c r="E38" s="38" t="s">
        <v>67</v>
      </c>
      <c r="F38" s="38" t="s">
        <v>68</v>
      </c>
      <c r="G38" s="38" t="s">
        <v>9</v>
      </c>
      <c r="H38" s="41">
        <v>547</v>
      </c>
      <c r="I38" s="41">
        <v>4324</v>
      </c>
      <c r="J38" s="41">
        <f t="shared" si="0"/>
        <v>3777</v>
      </c>
      <c r="K38" s="38"/>
    </row>
    <row r="39" spans="1:11" x14ac:dyDescent="0.25">
      <c r="A39" s="38">
        <v>52</v>
      </c>
      <c r="B39" s="38" t="s">
        <v>69</v>
      </c>
      <c r="C39" s="38" t="s">
        <v>70</v>
      </c>
      <c r="D39" s="38" t="s">
        <v>6</v>
      </c>
      <c r="E39" s="38" t="s">
        <v>45</v>
      </c>
      <c r="F39" s="38" t="s">
        <v>71</v>
      </c>
      <c r="G39" s="38" t="s">
        <v>9</v>
      </c>
      <c r="H39" s="41">
        <v>346</v>
      </c>
      <c r="I39" s="41">
        <v>5458</v>
      </c>
      <c r="J39" s="41">
        <f t="shared" si="0"/>
        <v>5112</v>
      </c>
      <c r="K39" s="38"/>
    </row>
    <row r="40" spans="1:11" x14ac:dyDescent="0.25">
      <c r="A40" s="38">
        <v>53</v>
      </c>
      <c r="B40" s="38" t="s">
        <v>72</v>
      </c>
      <c r="C40" s="38" t="s">
        <v>352</v>
      </c>
      <c r="D40" s="38" t="s">
        <v>6</v>
      </c>
      <c r="E40" s="38" t="s">
        <v>73</v>
      </c>
      <c r="F40" s="38" t="s">
        <v>74</v>
      </c>
      <c r="G40" s="38" t="s">
        <v>9</v>
      </c>
      <c r="H40" s="41">
        <v>72050</v>
      </c>
      <c r="I40" s="41">
        <v>14003</v>
      </c>
      <c r="J40" s="41">
        <f t="shared" si="0"/>
        <v>-58047</v>
      </c>
      <c r="K40" s="38"/>
    </row>
    <row r="41" spans="1:11" x14ac:dyDescent="0.25">
      <c r="A41" s="38">
        <v>54</v>
      </c>
      <c r="B41" s="38" t="s">
        <v>75</v>
      </c>
      <c r="C41" s="38" t="s">
        <v>1042</v>
      </c>
      <c r="D41" s="38" t="s">
        <v>6</v>
      </c>
      <c r="E41" s="38" t="s">
        <v>28</v>
      </c>
      <c r="F41" s="38" t="s">
        <v>76</v>
      </c>
      <c r="G41" s="38" t="s">
        <v>9</v>
      </c>
      <c r="H41" s="41">
        <v>2</v>
      </c>
      <c r="I41" s="41">
        <v>0</v>
      </c>
      <c r="J41" s="41">
        <f t="shared" si="0"/>
        <v>-2</v>
      </c>
      <c r="K41" s="38"/>
    </row>
    <row r="42" spans="1:11" x14ac:dyDescent="0.25">
      <c r="A42" s="38">
        <v>55</v>
      </c>
      <c r="B42" s="38" t="s">
        <v>75</v>
      </c>
      <c r="C42" s="38" t="s">
        <v>77</v>
      </c>
      <c r="D42" s="38" t="s">
        <v>6</v>
      </c>
      <c r="E42" s="38" t="s">
        <v>28</v>
      </c>
      <c r="F42" s="38" t="s">
        <v>76</v>
      </c>
      <c r="G42" s="38" t="s">
        <v>9</v>
      </c>
      <c r="H42" s="41">
        <v>32459</v>
      </c>
      <c r="I42" s="41">
        <v>6122</v>
      </c>
      <c r="J42" s="41">
        <f t="shared" si="0"/>
        <v>-26337</v>
      </c>
      <c r="K42" s="38"/>
    </row>
    <row r="43" spans="1:11" x14ac:dyDescent="0.25">
      <c r="A43" s="38">
        <v>56</v>
      </c>
      <c r="B43" s="38" t="s">
        <v>78</v>
      </c>
      <c r="C43" s="38" t="s">
        <v>79</v>
      </c>
      <c r="D43" s="38" t="s">
        <v>6</v>
      </c>
      <c r="E43" s="38" t="s">
        <v>31</v>
      </c>
      <c r="F43" s="38" t="s">
        <v>80</v>
      </c>
      <c r="G43" s="38" t="s">
        <v>9</v>
      </c>
      <c r="H43" s="41">
        <v>36690</v>
      </c>
      <c r="I43" s="41">
        <v>9888</v>
      </c>
      <c r="J43" s="41">
        <f t="shared" si="0"/>
        <v>-26802</v>
      </c>
      <c r="K43" s="38"/>
    </row>
    <row r="44" spans="1:11" x14ac:dyDescent="0.25">
      <c r="A44" s="38">
        <v>57</v>
      </c>
      <c r="B44" s="38" t="s">
        <v>1074</v>
      </c>
      <c r="C44" s="38" t="s">
        <v>81</v>
      </c>
      <c r="D44" s="38" t="s">
        <v>6</v>
      </c>
      <c r="E44" s="38" t="s">
        <v>82</v>
      </c>
      <c r="F44" s="38" t="s">
        <v>83</v>
      </c>
      <c r="G44" s="38" t="s">
        <v>9</v>
      </c>
      <c r="H44" s="41">
        <v>0</v>
      </c>
      <c r="I44" s="41">
        <v>98</v>
      </c>
      <c r="J44" s="41">
        <f t="shared" si="0"/>
        <v>98</v>
      </c>
      <c r="K44" s="38"/>
    </row>
    <row r="45" spans="1:11" x14ac:dyDescent="0.25">
      <c r="A45" s="38">
        <v>58</v>
      </c>
      <c r="B45" s="38" t="s">
        <v>1074</v>
      </c>
      <c r="C45" s="38" t="s">
        <v>84</v>
      </c>
      <c r="D45" s="38" t="s">
        <v>6</v>
      </c>
      <c r="E45" s="38" t="s">
        <v>82</v>
      </c>
      <c r="F45" s="38" t="s">
        <v>83</v>
      </c>
      <c r="G45" s="38" t="s">
        <v>9</v>
      </c>
      <c r="H45" s="41">
        <v>0</v>
      </c>
      <c r="I45" s="41">
        <v>0</v>
      </c>
      <c r="J45" s="41">
        <f t="shared" si="0"/>
        <v>0</v>
      </c>
      <c r="K45" s="38"/>
    </row>
    <row r="46" spans="1:11" x14ac:dyDescent="0.25">
      <c r="A46" s="38">
        <v>59</v>
      </c>
      <c r="B46" s="38" t="s">
        <v>1074</v>
      </c>
      <c r="C46" s="38" t="s">
        <v>85</v>
      </c>
      <c r="D46" s="38" t="s">
        <v>6</v>
      </c>
      <c r="E46" s="38" t="s">
        <v>82</v>
      </c>
      <c r="F46" s="38" t="s">
        <v>83</v>
      </c>
      <c r="G46" s="38" t="s">
        <v>9</v>
      </c>
      <c r="H46" s="41">
        <v>35136</v>
      </c>
      <c r="I46" s="41">
        <v>10893</v>
      </c>
      <c r="J46" s="41">
        <f t="shared" si="0"/>
        <v>-24243</v>
      </c>
      <c r="K46" s="38"/>
    </row>
    <row r="47" spans="1:11" x14ac:dyDescent="0.25">
      <c r="A47" s="38">
        <v>60</v>
      </c>
      <c r="B47" s="38" t="s">
        <v>1074</v>
      </c>
      <c r="C47" s="38" t="s">
        <v>86</v>
      </c>
      <c r="D47" s="38" t="s">
        <v>6</v>
      </c>
      <c r="E47" s="38" t="s">
        <v>82</v>
      </c>
      <c r="F47" s="38" t="s">
        <v>83</v>
      </c>
      <c r="G47" s="38" t="s">
        <v>9</v>
      </c>
      <c r="H47" s="41">
        <v>0</v>
      </c>
      <c r="I47" s="41">
        <v>121</v>
      </c>
      <c r="J47" s="41">
        <f t="shared" si="0"/>
        <v>121</v>
      </c>
      <c r="K47" s="38"/>
    </row>
    <row r="48" spans="1:11" x14ac:dyDescent="0.25">
      <c r="A48" s="38">
        <v>61</v>
      </c>
      <c r="B48" s="38" t="s">
        <v>1074</v>
      </c>
      <c r="C48" s="38" t="s">
        <v>87</v>
      </c>
      <c r="D48" s="38" t="s">
        <v>6</v>
      </c>
      <c r="E48" s="38" t="s">
        <v>82</v>
      </c>
      <c r="F48" s="38" t="s">
        <v>83</v>
      </c>
      <c r="G48" s="38" t="s">
        <v>9</v>
      </c>
      <c r="H48" s="41">
        <v>0</v>
      </c>
      <c r="I48" s="41">
        <v>7</v>
      </c>
      <c r="J48" s="41">
        <f t="shared" si="0"/>
        <v>7</v>
      </c>
      <c r="K48" s="38"/>
    </row>
    <row r="49" spans="1:11" x14ac:dyDescent="0.25">
      <c r="A49" s="38">
        <v>63</v>
      </c>
      <c r="B49" s="38" t="s">
        <v>88</v>
      </c>
      <c r="C49" s="38" t="s">
        <v>89</v>
      </c>
      <c r="D49" s="38" t="s">
        <v>6</v>
      </c>
      <c r="E49" s="38" t="s">
        <v>90</v>
      </c>
      <c r="F49" s="38" t="s">
        <v>91</v>
      </c>
      <c r="G49" s="38" t="s">
        <v>9</v>
      </c>
      <c r="H49" s="41">
        <v>329</v>
      </c>
      <c r="I49" s="41">
        <v>16696</v>
      </c>
      <c r="J49" s="41">
        <f t="shared" si="0"/>
        <v>16367</v>
      </c>
      <c r="K49" s="38"/>
    </row>
    <row r="50" spans="1:11" x14ac:dyDescent="0.25">
      <c r="A50" s="38">
        <v>64</v>
      </c>
      <c r="B50" s="38" t="s">
        <v>88</v>
      </c>
      <c r="C50" s="38" t="s">
        <v>92</v>
      </c>
      <c r="D50" s="38" t="s">
        <v>6</v>
      </c>
      <c r="E50" s="38" t="s">
        <v>90</v>
      </c>
      <c r="F50" s="38" t="s">
        <v>91</v>
      </c>
      <c r="G50" s="38" t="s">
        <v>9</v>
      </c>
      <c r="H50" s="41">
        <v>0</v>
      </c>
      <c r="I50" s="41">
        <v>0</v>
      </c>
      <c r="J50" s="41">
        <f t="shared" si="0"/>
        <v>0</v>
      </c>
      <c r="K50" s="38"/>
    </row>
    <row r="51" spans="1:11" x14ac:dyDescent="0.25">
      <c r="A51" s="38">
        <v>65</v>
      </c>
      <c r="B51" s="38" t="s">
        <v>351</v>
      </c>
      <c r="C51" s="38" t="s">
        <v>93</v>
      </c>
      <c r="D51" s="38" t="s">
        <v>6</v>
      </c>
      <c r="E51" s="38" t="s">
        <v>28</v>
      </c>
      <c r="F51" s="38" t="s">
        <v>94</v>
      </c>
      <c r="G51" s="38" t="s">
        <v>9</v>
      </c>
      <c r="H51" s="41">
        <v>166</v>
      </c>
      <c r="I51" s="41">
        <v>0</v>
      </c>
      <c r="J51" s="41">
        <f t="shared" si="0"/>
        <v>-166</v>
      </c>
      <c r="K51" s="38"/>
    </row>
    <row r="52" spans="1:11" x14ac:dyDescent="0.25">
      <c r="A52" s="38">
        <v>68</v>
      </c>
      <c r="B52" s="38" t="s">
        <v>1131</v>
      </c>
      <c r="C52" s="38" t="s">
        <v>96</v>
      </c>
      <c r="D52" s="38" t="s">
        <v>6</v>
      </c>
      <c r="E52" s="38" t="s">
        <v>97</v>
      </c>
      <c r="F52" s="38" t="s">
        <v>98</v>
      </c>
      <c r="G52" s="38" t="s">
        <v>9</v>
      </c>
      <c r="H52" s="41">
        <v>5476</v>
      </c>
      <c r="I52" s="41">
        <v>19871</v>
      </c>
      <c r="J52" s="41">
        <f t="shared" si="0"/>
        <v>14395</v>
      </c>
      <c r="K52" s="38"/>
    </row>
    <row r="53" spans="1:11" x14ac:dyDescent="0.25">
      <c r="A53" s="38">
        <v>69</v>
      </c>
      <c r="B53" s="38" t="s">
        <v>95</v>
      </c>
      <c r="C53" s="38" t="s">
        <v>99</v>
      </c>
      <c r="D53" s="38" t="s">
        <v>6</v>
      </c>
      <c r="E53" s="38" t="s">
        <v>97</v>
      </c>
      <c r="F53" s="38" t="s">
        <v>98</v>
      </c>
      <c r="G53" s="38" t="s">
        <v>9</v>
      </c>
      <c r="H53" s="41">
        <v>0</v>
      </c>
      <c r="I53" s="41">
        <v>0</v>
      </c>
      <c r="J53" s="41">
        <f t="shared" si="0"/>
        <v>0</v>
      </c>
      <c r="K53" s="38"/>
    </row>
    <row r="54" spans="1:11" x14ac:dyDescent="0.25">
      <c r="A54" s="38">
        <v>70</v>
      </c>
      <c r="B54" s="38" t="s">
        <v>100</v>
      </c>
      <c r="C54" s="38" t="s">
        <v>101</v>
      </c>
      <c r="D54" s="38" t="s">
        <v>6</v>
      </c>
      <c r="E54" s="38" t="s">
        <v>102</v>
      </c>
      <c r="F54" s="38" t="s">
        <v>103</v>
      </c>
      <c r="G54" s="38" t="s">
        <v>9</v>
      </c>
      <c r="H54" s="41">
        <v>1773</v>
      </c>
      <c r="I54" s="41">
        <v>29880</v>
      </c>
      <c r="J54" s="41">
        <f t="shared" si="0"/>
        <v>28107</v>
      </c>
      <c r="K54" s="38"/>
    </row>
    <row r="55" spans="1:11" x14ac:dyDescent="0.25">
      <c r="A55" s="38">
        <v>71</v>
      </c>
      <c r="B55" s="38" t="s">
        <v>1132</v>
      </c>
      <c r="C55" s="38" t="s">
        <v>104</v>
      </c>
      <c r="D55" s="38" t="s">
        <v>6</v>
      </c>
      <c r="E55" s="38" t="s">
        <v>102</v>
      </c>
      <c r="F55" s="38" t="s">
        <v>103</v>
      </c>
      <c r="G55" s="38" t="s">
        <v>9</v>
      </c>
      <c r="H55" s="41">
        <v>0</v>
      </c>
      <c r="I55" s="41">
        <v>0</v>
      </c>
      <c r="J55" s="41">
        <f t="shared" si="0"/>
        <v>0</v>
      </c>
      <c r="K55" s="38"/>
    </row>
    <row r="56" spans="1:11" x14ac:dyDescent="0.25">
      <c r="A56" s="38">
        <v>72</v>
      </c>
      <c r="B56" s="38" t="s">
        <v>1132</v>
      </c>
      <c r="C56" s="38" t="s">
        <v>105</v>
      </c>
      <c r="D56" s="38" t="s">
        <v>6</v>
      </c>
      <c r="E56" s="38" t="s">
        <v>102</v>
      </c>
      <c r="F56" s="38" t="s">
        <v>103</v>
      </c>
      <c r="G56" s="38" t="s">
        <v>9</v>
      </c>
      <c r="H56" s="41">
        <v>0</v>
      </c>
      <c r="I56" s="41">
        <v>0</v>
      </c>
      <c r="J56" s="41">
        <f t="shared" si="0"/>
        <v>0</v>
      </c>
      <c r="K56" s="38"/>
    </row>
    <row r="57" spans="1:11" x14ac:dyDescent="0.25">
      <c r="A57" s="38">
        <v>73</v>
      </c>
      <c r="B57" s="38" t="s">
        <v>1133</v>
      </c>
      <c r="C57" s="38" t="s">
        <v>106</v>
      </c>
      <c r="D57" s="38" t="s">
        <v>6</v>
      </c>
      <c r="E57" s="38" t="s">
        <v>82</v>
      </c>
      <c r="F57" s="38" t="s">
        <v>107</v>
      </c>
      <c r="G57" s="38" t="s">
        <v>9</v>
      </c>
      <c r="H57" s="41">
        <v>0</v>
      </c>
      <c r="I57" s="41">
        <v>0</v>
      </c>
      <c r="J57" s="41">
        <f t="shared" si="0"/>
        <v>0</v>
      </c>
      <c r="K57" s="38"/>
    </row>
    <row r="58" spans="1:11" x14ac:dyDescent="0.25">
      <c r="A58" s="38">
        <v>74</v>
      </c>
      <c r="B58" s="38" t="s">
        <v>1133</v>
      </c>
      <c r="C58" s="38" t="s">
        <v>108</v>
      </c>
      <c r="D58" s="38" t="s">
        <v>6</v>
      </c>
      <c r="E58" s="38" t="s">
        <v>82</v>
      </c>
      <c r="F58" s="38" t="s">
        <v>107</v>
      </c>
      <c r="G58" s="38" t="s">
        <v>9</v>
      </c>
      <c r="H58" s="41">
        <v>0</v>
      </c>
      <c r="I58" s="41">
        <v>0</v>
      </c>
      <c r="J58" s="41">
        <f t="shared" si="0"/>
        <v>0</v>
      </c>
      <c r="K58" s="38"/>
    </row>
    <row r="59" spans="1:11" x14ac:dyDescent="0.25">
      <c r="A59" s="38">
        <v>75</v>
      </c>
      <c r="B59" s="38" t="s">
        <v>109</v>
      </c>
      <c r="C59" s="38" t="s">
        <v>110</v>
      </c>
      <c r="D59" s="38" t="s">
        <v>6</v>
      </c>
      <c r="E59" s="38" t="s">
        <v>97</v>
      </c>
      <c r="F59" s="38" t="s">
        <v>111</v>
      </c>
      <c r="G59" s="38" t="s">
        <v>9</v>
      </c>
      <c r="H59" s="41">
        <v>0</v>
      </c>
      <c r="I59" s="41">
        <v>0</v>
      </c>
      <c r="J59" s="41">
        <f t="shared" si="0"/>
        <v>0</v>
      </c>
      <c r="K59" s="38"/>
    </row>
    <row r="60" spans="1:11" x14ac:dyDescent="0.25">
      <c r="A60" s="38">
        <v>76</v>
      </c>
      <c r="B60" s="38" t="s">
        <v>109</v>
      </c>
      <c r="C60" s="38" t="s">
        <v>112</v>
      </c>
      <c r="D60" s="38" t="s">
        <v>6</v>
      </c>
      <c r="E60" s="38" t="s">
        <v>97</v>
      </c>
      <c r="F60" s="38" t="s">
        <v>111</v>
      </c>
      <c r="G60" s="38" t="s">
        <v>9</v>
      </c>
      <c r="H60" s="41">
        <v>5</v>
      </c>
      <c r="I60" s="41">
        <v>3360</v>
      </c>
      <c r="J60" s="41">
        <f t="shared" si="0"/>
        <v>3355</v>
      </c>
      <c r="K60" s="38"/>
    </row>
    <row r="61" spans="1:11" x14ac:dyDescent="0.25">
      <c r="A61" s="38">
        <v>77</v>
      </c>
      <c r="B61" s="38" t="s">
        <v>1134</v>
      </c>
      <c r="C61" s="38" t="s">
        <v>113</v>
      </c>
      <c r="D61" s="38" t="s">
        <v>6</v>
      </c>
      <c r="E61" s="38" t="s">
        <v>31</v>
      </c>
      <c r="F61" s="38" t="s">
        <v>114</v>
      </c>
      <c r="G61" s="38" t="s">
        <v>9</v>
      </c>
      <c r="H61" s="41">
        <v>520</v>
      </c>
      <c r="I61" s="41">
        <v>176</v>
      </c>
      <c r="J61" s="41">
        <f t="shared" si="0"/>
        <v>-344</v>
      </c>
      <c r="K61" s="38"/>
    </row>
    <row r="62" spans="1:11" x14ac:dyDescent="0.25">
      <c r="A62" s="38">
        <v>78</v>
      </c>
      <c r="B62" s="38" t="s">
        <v>115</v>
      </c>
      <c r="C62" s="38" t="s">
        <v>116</v>
      </c>
      <c r="D62" s="38" t="s">
        <v>6</v>
      </c>
      <c r="E62" s="38" t="s">
        <v>117</v>
      </c>
      <c r="F62" s="38" t="s">
        <v>118</v>
      </c>
      <c r="G62" s="38" t="s">
        <v>9</v>
      </c>
      <c r="H62" s="41">
        <v>11817</v>
      </c>
      <c r="I62" s="41">
        <v>5592</v>
      </c>
      <c r="J62" s="41">
        <f t="shared" si="0"/>
        <v>-6225</v>
      </c>
      <c r="K62" s="38"/>
    </row>
    <row r="63" spans="1:11" x14ac:dyDescent="0.25">
      <c r="A63" s="38">
        <v>79</v>
      </c>
      <c r="B63" s="38" t="s">
        <v>119</v>
      </c>
      <c r="C63" s="38" t="s">
        <v>120</v>
      </c>
      <c r="D63" s="38" t="s">
        <v>6</v>
      </c>
      <c r="E63" s="38" t="s">
        <v>90</v>
      </c>
      <c r="F63" s="38" t="s">
        <v>121</v>
      </c>
      <c r="G63" s="38" t="s">
        <v>9</v>
      </c>
      <c r="H63" s="41">
        <v>267</v>
      </c>
      <c r="I63" s="41">
        <v>2480</v>
      </c>
      <c r="J63" s="41">
        <f t="shared" si="0"/>
        <v>2213</v>
      </c>
      <c r="K63" s="38"/>
    </row>
    <row r="64" spans="1:11" x14ac:dyDescent="0.25">
      <c r="A64" s="38">
        <v>80</v>
      </c>
      <c r="B64" s="38" t="s">
        <v>1135</v>
      </c>
      <c r="C64" s="38" t="s">
        <v>122</v>
      </c>
      <c r="D64" s="38" t="s">
        <v>6</v>
      </c>
      <c r="E64" s="38" t="s">
        <v>123</v>
      </c>
      <c r="F64" s="38" t="s">
        <v>124</v>
      </c>
      <c r="G64" s="38" t="s">
        <v>9</v>
      </c>
      <c r="H64" s="41">
        <v>58</v>
      </c>
      <c r="I64" s="41">
        <v>1373</v>
      </c>
      <c r="J64" s="41">
        <f t="shared" si="0"/>
        <v>1315</v>
      </c>
      <c r="K64" s="38"/>
    </row>
    <row r="65" spans="1:11" x14ac:dyDescent="0.25">
      <c r="A65" s="38">
        <v>81</v>
      </c>
      <c r="B65" s="38" t="s">
        <v>125</v>
      </c>
      <c r="C65" s="38" t="s">
        <v>126</v>
      </c>
      <c r="D65" s="38" t="s">
        <v>6</v>
      </c>
      <c r="E65" s="38" t="s">
        <v>7</v>
      </c>
      <c r="F65" s="38" t="s">
        <v>127</v>
      </c>
      <c r="G65" s="38" t="s">
        <v>9</v>
      </c>
      <c r="H65" s="41">
        <v>1110</v>
      </c>
      <c r="I65" s="41">
        <v>0</v>
      </c>
      <c r="J65" s="41">
        <f t="shared" si="0"/>
        <v>-1110</v>
      </c>
      <c r="K65" s="38"/>
    </row>
    <row r="66" spans="1:11" x14ac:dyDescent="0.25">
      <c r="A66" s="38">
        <v>82</v>
      </c>
      <c r="B66" s="38" t="s">
        <v>125</v>
      </c>
      <c r="C66" s="38" t="s">
        <v>128</v>
      </c>
      <c r="D66" s="38" t="s">
        <v>6</v>
      </c>
      <c r="E66" s="38" t="s">
        <v>7</v>
      </c>
      <c r="F66" s="38" t="s">
        <v>127</v>
      </c>
      <c r="G66" s="38" t="s">
        <v>9</v>
      </c>
      <c r="H66" s="41">
        <v>309</v>
      </c>
      <c r="I66" s="41">
        <v>0</v>
      </c>
      <c r="J66" s="41">
        <f t="shared" si="0"/>
        <v>-309</v>
      </c>
      <c r="K66" s="38"/>
    </row>
    <row r="67" spans="1:11" x14ac:dyDescent="0.25">
      <c r="A67" s="38">
        <v>83</v>
      </c>
      <c r="B67" s="38" t="s">
        <v>129</v>
      </c>
      <c r="C67" s="38" t="s">
        <v>130</v>
      </c>
      <c r="D67" s="38" t="s">
        <v>6</v>
      </c>
      <c r="E67" s="38" t="s">
        <v>14</v>
      </c>
      <c r="F67" s="38" t="s">
        <v>131</v>
      </c>
      <c r="G67" s="38" t="s">
        <v>9</v>
      </c>
      <c r="H67" s="41">
        <v>5310</v>
      </c>
      <c r="I67" s="41">
        <v>1412</v>
      </c>
      <c r="J67" s="41">
        <f t="shared" si="0"/>
        <v>-3898</v>
      </c>
      <c r="K67" s="38"/>
    </row>
    <row r="68" spans="1:11" x14ac:dyDescent="0.25">
      <c r="A68" s="38">
        <v>85</v>
      </c>
      <c r="B68" s="38" t="s">
        <v>132</v>
      </c>
      <c r="C68" s="38" t="s">
        <v>133</v>
      </c>
      <c r="D68" s="38" t="s">
        <v>6</v>
      </c>
      <c r="E68" s="38" t="s">
        <v>134</v>
      </c>
      <c r="F68" s="38" t="s">
        <v>135</v>
      </c>
      <c r="G68" s="38" t="s">
        <v>9</v>
      </c>
      <c r="H68" s="41">
        <v>0</v>
      </c>
      <c r="I68" s="41">
        <v>72</v>
      </c>
      <c r="J68" s="41">
        <f t="shared" si="0"/>
        <v>72</v>
      </c>
      <c r="K68" s="38"/>
    </row>
    <row r="69" spans="1:11" x14ac:dyDescent="0.25">
      <c r="A69" s="38">
        <v>86</v>
      </c>
      <c r="B69" s="38" t="s">
        <v>132</v>
      </c>
      <c r="C69" s="38" t="s">
        <v>136</v>
      </c>
      <c r="D69" s="38" t="s">
        <v>6</v>
      </c>
      <c r="E69" s="38" t="s">
        <v>134</v>
      </c>
      <c r="F69" s="38" t="s">
        <v>135</v>
      </c>
      <c r="G69" s="38" t="s">
        <v>9</v>
      </c>
      <c r="H69" s="41">
        <v>0</v>
      </c>
      <c r="I69" s="41">
        <v>0</v>
      </c>
      <c r="J69" s="41">
        <f t="shared" si="0"/>
        <v>0</v>
      </c>
      <c r="K69" s="38"/>
    </row>
    <row r="70" spans="1:11" x14ac:dyDescent="0.25">
      <c r="A70" s="38">
        <v>88</v>
      </c>
      <c r="B70" s="38" t="s">
        <v>132</v>
      </c>
      <c r="C70" s="38" t="s">
        <v>137</v>
      </c>
      <c r="D70" s="38" t="s">
        <v>6</v>
      </c>
      <c r="E70" s="38" t="s">
        <v>134</v>
      </c>
      <c r="F70" s="38" t="s">
        <v>135</v>
      </c>
      <c r="G70" s="38" t="s">
        <v>9</v>
      </c>
      <c r="H70" s="41">
        <v>0</v>
      </c>
      <c r="I70" s="41">
        <v>0</v>
      </c>
      <c r="J70" s="41">
        <f t="shared" ref="J70:J133" si="1">I70-H70</f>
        <v>0</v>
      </c>
      <c r="K70" s="38"/>
    </row>
    <row r="71" spans="1:11" x14ac:dyDescent="0.25">
      <c r="A71" s="38">
        <v>89</v>
      </c>
      <c r="B71" s="38" t="s">
        <v>138</v>
      </c>
      <c r="C71" s="38" t="s">
        <v>139</v>
      </c>
      <c r="D71" s="38" t="s">
        <v>6</v>
      </c>
      <c r="E71" s="38" t="s">
        <v>14</v>
      </c>
      <c r="F71" s="38" t="s">
        <v>140</v>
      </c>
      <c r="G71" s="38" t="s">
        <v>9</v>
      </c>
      <c r="H71" s="41">
        <v>0</v>
      </c>
      <c r="I71" s="41">
        <v>575</v>
      </c>
      <c r="J71" s="41">
        <f t="shared" si="1"/>
        <v>575</v>
      </c>
      <c r="K71" s="38"/>
    </row>
    <row r="72" spans="1:11" x14ac:dyDescent="0.25">
      <c r="A72" s="38">
        <v>90</v>
      </c>
      <c r="B72" s="38" t="s">
        <v>78</v>
      </c>
      <c r="C72" s="38" t="s">
        <v>141</v>
      </c>
      <c r="D72" s="38" t="s">
        <v>6</v>
      </c>
      <c r="E72" s="38" t="s">
        <v>31</v>
      </c>
      <c r="F72" s="38" t="s">
        <v>80</v>
      </c>
      <c r="G72" s="38" t="s">
        <v>9</v>
      </c>
      <c r="H72" s="41">
        <v>8</v>
      </c>
      <c r="I72" s="41">
        <v>1</v>
      </c>
      <c r="J72" s="41">
        <f t="shared" si="1"/>
        <v>-7</v>
      </c>
      <c r="K72" s="38"/>
    </row>
    <row r="73" spans="1:11" x14ac:dyDescent="0.25">
      <c r="A73" s="38">
        <v>91</v>
      </c>
      <c r="B73" s="38" t="s">
        <v>142</v>
      </c>
      <c r="C73" s="38" t="s">
        <v>1043</v>
      </c>
      <c r="D73" s="38" t="s">
        <v>6</v>
      </c>
      <c r="E73" s="38" t="s">
        <v>123</v>
      </c>
      <c r="F73" s="38" t="s">
        <v>143</v>
      </c>
      <c r="G73" s="38" t="s">
        <v>9</v>
      </c>
      <c r="H73" s="41">
        <v>188</v>
      </c>
      <c r="I73" s="41">
        <v>1970</v>
      </c>
      <c r="J73" s="41">
        <f t="shared" si="1"/>
        <v>1782</v>
      </c>
      <c r="K73" s="38"/>
    </row>
    <row r="74" spans="1:11" x14ac:dyDescent="0.25">
      <c r="A74" s="38">
        <v>92</v>
      </c>
      <c r="B74" s="38" t="s">
        <v>144</v>
      </c>
      <c r="C74" s="38" t="s">
        <v>145</v>
      </c>
      <c r="D74" s="38" t="s">
        <v>6</v>
      </c>
      <c r="E74" s="38" t="s">
        <v>123</v>
      </c>
      <c r="F74" s="38" t="s">
        <v>146</v>
      </c>
      <c r="G74" s="38" t="s">
        <v>9</v>
      </c>
      <c r="H74" s="41">
        <v>241</v>
      </c>
      <c r="I74" s="41">
        <v>1726</v>
      </c>
      <c r="J74" s="41">
        <f t="shared" si="1"/>
        <v>1485</v>
      </c>
      <c r="K74" s="38"/>
    </row>
    <row r="75" spans="1:11" x14ac:dyDescent="0.25">
      <c r="A75" s="38">
        <v>93</v>
      </c>
      <c r="B75" s="38" t="s">
        <v>144</v>
      </c>
      <c r="C75" s="38" t="s">
        <v>147</v>
      </c>
      <c r="D75" s="38" t="s">
        <v>6</v>
      </c>
      <c r="E75" s="38" t="s">
        <v>123</v>
      </c>
      <c r="F75" s="38" t="s">
        <v>146</v>
      </c>
      <c r="G75" s="38" t="s">
        <v>9</v>
      </c>
      <c r="H75" s="41">
        <v>38</v>
      </c>
      <c r="I75" s="41">
        <v>4</v>
      </c>
      <c r="J75" s="41">
        <f t="shared" si="1"/>
        <v>-34</v>
      </c>
      <c r="K75" s="38"/>
    </row>
    <row r="76" spans="1:11" x14ac:dyDescent="0.25">
      <c r="A76" s="38">
        <v>94</v>
      </c>
      <c r="B76" s="38" t="s">
        <v>1136</v>
      </c>
      <c r="C76" s="38" t="s">
        <v>149</v>
      </c>
      <c r="D76" s="38" t="s">
        <v>6</v>
      </c>
      <c r="E76" s="38" t="s">
        <v>14</v>
      </c>
      <c r="F76" s="38" t="s">
        <v>150</v>
      </c>
      <c r="G76" s="38" t="s">
        <v>9</v>
      </c>
      <c r="H76" s="41">
        <v>0</v>
      </c>
      <c r="I76" s="41">
        <v>0</v>
      </c>
      <c r="J76" s="41">
        <f t="shared" si="1"/>
        <v>0</v>
      </c>
      <c r="K76" s="38"/>
    </row>
    <row r="77" spans="1:11" x14ac:dyDescent="0.25">
      <c r="A77" s="38">
        <v>95</v>
      </c>
      <c r="B77" s="38" t="s">
        <v>1136</v>
      </c>
      <c r="C77" s="38" t="s">
        <v>151</v>
      </c>
      <c r="D77" s="38" t="s">
        <v>6</v>
      </c>
      <c r="E77" s="38" t="s">
        <v>14</v>
      </c>
      <c r="F77" s="38" t="s">
        <v>150</v>
      </c>
      <c r="G77" s="38" t="s">
        <v>9</v>
      </c>
      <c r="H77" s="41">
        <v>0</v>
      </c>
      <c r="I77" s="41">
        <v>0</v>
      </c>
      <c r="J77" s="41">
        <f t="shared" si="1"/>
        <v>0</v>
      </c>
      <c r="K77" s="38"/>
    </row>
    <row r="78" spans="1:11" x14ac:dyDescent="0.25">
      <c r="A78" s="38">
        <v>96</v>
      </c>
      <c r="B78" s="38" t="s">
        <v>1129</v>
      </c>
      <c r="C78" s="38" t="s">
        <v>152</v>
      </c>
      <c r="D78" s="38" t="s">
        <v>6</v>
      </c>
      <c r="E78" s="38" t="s">
        <v>153</v>
      </c>
      <c r="F78" s="38" t="s">
        <v>154</v>
      </c>
      <c r="G78" s="38" t="s">
        <v>9</v>
      </c>
      <c r="H78" s="41">
        <v>290</v>
      </c>
      <c r="I78" s="41">
        <v>3458</v>
      </c>
      <c r="J78" s="41">
        <f t="shared" si="1"/>
        <v>3168</v>
      </c>
      <c r="K78" s="38"/>
    </row>
    <row r="79" spans="1:11" x14ac:dyDescent="0.25">
      <c r="A79" s="38">
        <v>97</v>
      </c>
      <c r="B79" s="38" t="s">
        <v>155</v>
      </c>
      <c r="C79" s="38" t="s">
        <v>156</v>
      </c>
      <c r="D79" s="38" t="s">
        <v>6</v>
      </c>
      <c r="E79" s="38" t="s">
        <v>73</v>
      </c>
      <c r="F79" s="38" t="s">
        <v>157</v>
      </c>
      <c r="G79" s="38" t="s">
        <v>9</v>
      </c>
      <c r="H79" s="41">
        <v>1178</v>
      </c>
      <c r="I79" s="41">
        <v>7505</v>
      </c>
      <c r="J79" s="41">
        <f t="shared" si="1"/>
        <v>6327</v>
      </c>
      <c r="K79" s="38"/>
    </row>
    <row r="80" spans="1:11" x14ac:dyDescent="0.25">
      <c r="A80" s="38">
        <v>98</v>
      </c>
      <c r="B80" s="38" t="s">
        <v>1137</v>
      </c>
      <c r="C80" s="38" t="s">
        <v>158</v>
      </c>
      <c r="D80" s="38" t="s">
        <v>6</v>
      </c>
      <c r="E80" s="38" t="s">
        <v>28</v>
      </c>
      <c r="F80" s="38" t="s">
        <v>159</v>
      </c>
      <c r="G80" s="38" t="s">
        <v>9</v>
      </c>
      <c r="H80" s="41">
        <v>0</v>
      </c>
      <c r="I80" s="41">
        <v>21</v>
      </c>
      <c r="J80" s="41">
        <f t="shared" si="1"/>
        <v>21</v>
      </c>
      <c r="K80" s="38"/>
    </row>
    <row r="81" spans="1:11" x14ac:dyDescent="0.25">
      <c r="A81" s="38">
        <v>99</v>
      </c>
      <c r="B81" s="38" t="s">
        <v>1137</v>
      </c>
      <c r="C81" s="38" t="s">
        <v>160</v>
      </c>
      <c r="D81" s="38" t="s">
        <v>6</v>
      </c>
      <c r="E81" s="38" t="s">
        <v>28</v>
      </c>
      <c r="F81" s="38" t="s">
        <v>159</v>
      </c>
      <c r="G81" s="38" t="s">
        <v>9</v>
      </c>
      <c r="H81" s="41">
        <v>0</v>
      </c>
      <c r="I81" s="41">
        <v>0</v>
      </c>
      <c r="J81" s="41">
        <f t="shared" si="1"/>
        <v>0</v>
      </c>
      <c r="K81" s="38"/>
    </row>
    <row r="82" spans="1:11" x14ac:dyDescent="0.25">
      <c r="A82" s="38">
        <v>100</v>
      </c>
      <c r="B82" s="38" t="s">
        <v>1075</v>
      </c>
      <c r="C82" s="38" t="s">
        <v>161</v>
      </c>
      <c r="D82" s="38" t="s">
        <v>6</v>
      </c>
      <c r="E82" s="38" t="s">
        <v>28</v>
      </c>
      <c r="F82" s="38" t="s">
        <v>159</v>
      </c>
      <c r="G82" s="38" t="s">
        <v>9</v>
      </c>
      <c r="H82" s="41">
        <v>0</v>
      </c>
      <c r="I82" s="41">
        <v>11402</v>
      </c>
      <c r="J82" s="41">
        <f t="shared" si="1"/>
        <v>11402</v>
      </c>
      <c r="K82" s="38"/>
    </row>
    <row r="83" spans="1:11" x14ac:dyDescent="0.25">
      <c r="A83" s="38">
        <v>101</v>
      </c>
      <c r="B83" s="38" t="s">
        <v>1138</v>
      </c>
      <c r="C83" s="38" t="s">
        <v>163</v>
      </c>
      <c r="D83" s="38" t="s">
        <v>6</v>
      </c>
      <c r="E83" s="38" t="s">
        <v>82</v>
      </c>
      <c r="F83" s="38" t="s">
        <v>164</v>
      </c>
      <c r="G83" s="38" t="s">
        <v>9</v>
      </c>
      <c r="H83" s="41">
        <v>307</v>
      </c>
      <c r="I83" s="41">
        <v>21</v>
      </c>
      <c r="J83" s="41">
        <f t="shared" si="1"/>
        <v>-286</v>
      </c>
      <c r="K83" s="38"/>
    </row>
    <row r="84" spans="1:11" x14ac:dyDescent="0.25">
      <c r="A84" s="38">
        <v>102</v>
      </c>
      <c r="B84" s="38" t="s">
        <v>162</v>
      </c>
      <c r="C84" s="38" t="s">
        <v>165</v>
      </c>
      <c r="D84" s="38" t="s">
        <v>6</v>
      </c>
      <c r="E84" s="38" t="s">
        <v>82</v>
      </c>
      <c r="F84" s="38" t="s">
        <v>166</v>
      </c>
      <c r="G84" s="38" t="s">
        <v>9</v>
      </c>
      <c r="H84" s="41">
        <v>0</v>
      </c>
      <c r="I84" s="41">
        <v>0</v>
      </c>
      <c r="J84" s="41">
        <f t="shared" si="1"/>
        <v>0</v>
      </c>
      <c r="K84" s="38"/>
    </row>
    <row r="85" spans="1:11" x14ac:dyDescent="0.25">
      <c r="A85" s="38">
        <v>103</v>
      </c>
      <c r="B85" s="38" t="s">
        <v>1139</v>
      </c>
      <c r="C85" s="38" t="s">
        <v>167</v>
      </c>
      <c r="D85" s="38" t="s">
        <v>6</v>
      </c>
      <c r="E85" s="38" t="s">
        <v>123</v>
      </c>
      <c r="F85" s="38" t="s">
        <v>168</v>
      </c>
      <c r="G85" s="38" t="s">
        <v>9</v>
      </c>
      <c r="H85" s="41">
        <v>0</v>
      </c>
      <c r="I85" s="41">
        <v>1485</v>
      </c>
      <c r="J85" s="41">
        <f t="shared" si="1"/>
        <v>1485</v>
      </c>
      <c r="K85" s="38"/>
    </row>
    <row r="86" spans="1:11" x14ac:dyDescent="0.25">
      <c r="A86" s="38">
        <v>106</v>
      </c>
      <c r="B86" s="38" t="s">
        <v>162</v>
      </c>
      <c r="C86" s="38" t="s">
        <v>169</v>
      </c>
      <c r="D86" s="38" t="s">
        <v>6</v>
      </c>
      <c r="E86" s="38" t="s">
        <v>82</v>
      </c>
      <c r="F86" s="38" t="s">
        <v>166</v>
      </c>
      <c r="G86" s="38" t="s">
        <v>9</v>
      </c>
      <c r="H86" s="41">
        <v>0</v>
      </c>
      <c r="I86" s="41">
        <v>209</v>
      </c>
      <c r="J86" s="41">
        <f t="shared" si="1"/>
        <v>209</v>
      </c>
      <c r="K86" s="38"/>
    </row>
    <row r="87" spans="1:11" x14ac:dyDescent="0.25">
      <c r="A87" s="38">
        <v>107</v>
      </c>
      <c r="B87" s="38" t="s">
        <v>47</v>
      </c>
      <c r="C87" s="38" t="s">
        <v>170</v>
      </c>
      <c r="D87" s="38" t="s">
        <v>6</v>
      </c>
      <c r="E87" s="38" t="s">
        <v>49</v>
      </c>
      <c r="F87" s="38" t="s">
        <v>171</v>
      </c>
      <c r="G87" s="38" t="s">
        <v>9</v>
      </c>
      <c r="H87" s="41">
        <v>263</v>
      </c>
      <c r="I87" s="41">
        <v>3354</v>
      </c>
      <c r="J87" s="41">
        <f t="shared" si="1"/>
        <v>3091</v>
      </c>
      <c r="K87" s="38"/>
    </row>
    <row r="88" spans="1:11" x14ac:dyDescent="0.25">
      <c r="A88" s="38">
        <v>110</v>
      </c>
      <c r="B88" s="38" t="s">
        <v>162</v>
      </c>
      <c r="C88" s="38" t="s">
        <v>172</v>
      </c>
      <c r="D88" s="38" t="s">
        <v>6</v>
      </c>
      <c r="E88" s="38" t="s">
        <v>82</v>
      </c>
      <c r="F88" s="38" t="s">
        <v>166</v>
      </c>
      <c r="G88" s="38" t="s">
        <v>9</v>
      </c>
      <c r="H88" s="41">
        <v>14691</v>
      </c>
      <c r="I88" s="41">
        <v>2191</v>
      </c>
      <c r="J88" s="41">
        <f t="shared" si="1"/>
        <v>-12500</v>
      </c>
      <c r="K88" s="38"/>
    </row>
    <row r="89" spans="1:11" x14ac:dyDescent="0.25">
      <c r="A89" s="38">
        <v>112</v>
      </c>
      <c r="B89" s="38" t="s">
        <v>162</v>
      </c>
      <c r="C89" s="38" t="s">
        <v>173</v>
      </c>
      <c r="D89" s="38" t="s">
        <v>6</v>
      </c>
      <c r="E89" s="38" t="s">
        <v>82</v>
      </c>
      <c r="F89" s="38" t="s">
        <v>166</v>
      </c>
      <c r="G89" s="38" t="s">
        <v>9</v>
      </c>
      <c r="H89" s="41">
        <v>3490</v>
      </c>
      <c r="I89" s="41">
        <v>6600</v>
      </c>
      <c r="J89" s="41">
        <f t="shared" si="1"/>
        <v>3110</v>
      </c>
      <c r="K89" s="38"/>
    </row>
    <row r="90" spans="1:11" x14ac:dyDescent="0.25">
      <c r="A90" s="38">
        <v>113</v>
      </c>
      <c r="B90" s="38" t="s">
        <v>162</v>
      </c>
      <c r="C90" s="38" t="s">
        <v>174</v>
      </c>
      <c r="D90" s="38" t="s">
        <v>6</v>
      </c>
      <c r="E90" s="38" t="s">
        <v>82</v>
      </c>
      <c r="F90" s="38" t="s">
        <v>166</v>
      </c>
      <c r="G90" s="38" t="s">
        <v>9</v>
      </c>
      <c r="H90" s="41">
        <v>1510</v>
      </c>
      <c r="I90" s="41">
        <v>347</v>
      </c>
      <c r="J90" s="41">
        <f t="shared" si="1"/>
        <v>-1163</v>
      </c>
      <c r="K90" s="38"/>
    </row>
    <row r="91" spans="1:11" x14ac:dyDescent="0.25">
      <c r="A91" s="38">
        <v>114</v>
      </c>
      <c r="B91" s="38" t="s">
        <v>162</v>
      </c>
      <c r="C91" s="38" t="s">
        <v>175</v>
      </c>
      <c r="D91" s="38" t="s">
        <v>6</v>
      </c>
      <c r="E91" s="38" t="s">
        <v>82</v>
      </c>
      <c r="F91" s="38" t="s">
        <v>166</v>
      </c>
      <c r="G91" s="38" t="s">
        <v>9</v>
      </c>
      <c r="H91" s="41">
        <v>16974</v>
      </c>
      <c r="I91" s="41">
        <v>17668</v>
      </c>
      <c r="J91" s="41">
        <f t="shared" si="1"/>
        <v>694</v>
      </c>
      <c r="K91" s="38"/>
    </row>
    <row r="92" spans="1:11" x14ac:dyDescent="0.25">
      <c r="A92" s="38">
        <v>115</v>
      </c>
      <c r="B92" s="38" t="s">
        <v>162</v>
      </c>
      <c r="C92" s="38" t="s">
        <v>176</v>
      </c>
      <c r="D92" s="38" t="s">
        <v>6</v>
      </c>
      <c r="E92" s="38" t="s">
        <v>82</v>
      </c>
      <c r="F92" s="38" t="s">
        <v>166</v>
      </c>
      <c r="G92" s="38" t="s">
        <v>9</v>
      </c>
      <c r="H92" s="41">
        <v>64</v>
      </c>
      <c r="I92" s="41">
        <v>1</v>
      </c>
      <c r="J92" s="41">
        <f t="shared" si="1"/>
        <v>-63</v>
      </c>
      <c r="K92" s="38"/>
    </row>
    <row r="93" spans="1:11" x14ac:dyDescent="0.25">
      <c r="A93" s="38">
        <v>117</v>
      </c>
      <c r="B93" s="38" t="s">
        <v>1129</v>
      </c>
      <c r="C93" s="38" t="s">
        <v>177</v>
      </c>
      <c r="D93" s="38" t="s">
        <v>6</v>
      </c>
      <c r="E93" s="38" t="s">
        <v>153</v>
      </c>
      <c r="F93" s="38" t="s">
        <v>154</v>
      </c>
      <c r="G93" s="38" t="s">
        <v>9</v>
      </c>
      <c r="H93" s="41">
        <v>0</v>
      </c>
      <c r="I93" s="41">
        <v>0</v>
      </c>
      <c r="J93" s="41">
        <f t="shared" si="1"/>
        <v>0</v>
      </c>
      <c r="K93" s="38"/>
    </row>
    <row r="94" spans="1:11" x14ac:dyDescent="0.25">
      <c r="A94" s="38">
        <v>120</v>
      </c>
      <c r="B94" s="38" t="s">
        <v>178</v>
      </c>
      <c r="C94" s="38" t="s">
        <v>179</v>
      </c>
      <c r="D94" s="38" t="s">
        <v>6</v>
      </c>
      <c r="E94" s="38" t="s">
        <v>31</v>
      </c>
      <c r="F94" s="38" t="s">
        <v>180</v>
      </c>
      <c r="G94" s="38" t="s">
        <v>9</v>
      </c>
      <c r="H94" s="41">
        <v>603</v>
      </c>
      <c r="I94" s="41">
        <v>2796</v>
      </c>
      <c r="J94" s="41">
        <f t="shared" si="1"/>
        <v>2193</v>
      </c>
      <c r="K94" s="38"/>
    </row>
    <row r="95" spans="1:11" x14ac:dyDescent="0.25">
      <c r="A95" s="38">
        <v>121</v>
      </c>
      <c r="B95" s="38" t="s">
        <v>1140</v>
      </c>
      <c r="C95" s="38" t="s">
        <v>1088</v>
      </c>
      <c r="D95" s="38" t="s">
        <v>6</v>
      </c>
      <c r="E95" s="38" t="s">
        <v>28</v>
      </c>
      <c r="F95" s="38" t="s">
        <v>181</v>
      </c>
      <c r="G95" s="38" t="s">
        <v>9</v>
      </c>
      <c r="H95" s="41">
        <v>3435</v>
      </c>
      <c r="I95" s="41">
        <v>7554</v>
      </c>
      <c r="J95" s="41">
        <f t="shared" si="1"/>
        <v>4119</v>
      </c>
      <c r="K95" s="38"/>
    </row>
    <row r="96" spans="1:11" x14ac:dyDescent="0.25">
      <c r="A96" s="38">
        <v>123</v>
      </c>
      <c r="B96" s="38" t="s">
        <v>1141</v>
      </c>
      <c r="C96" s="38" t="s">
        <v>182</v>
      </c>
      <c r="D96" s="38" t="s">
        <v>6</v>
      </c>
      <c r="E96" s="38" t="s">
        <v>153</v>
      </c>
      <c r="F96" s="38" t="s">
        <v>183</v>
      </c>
      <c r="G96" s="38" t="s">
        <v>9</v>
      </c>
      <c r="H96" s="41">
        <v>5765</v>
      </c>
      <c r="I96" s="41">
        <v>6343</v>
      </c>
      <c r="J96" s="41">
        <f t="shared" si="1"/>
        <v>578</v>
      </c>
      <c r="K96" s="38" t="s">
        <v>1106</v>
      </c>
    </row>
    <row r="97" spans="1:11" x14ac:dyDescent="0.25">
      <c r="A97" s="38">
        <v>124</v>
      </c>
      <c r="B97" s="38" t="s">
        <v>184</v>
      </c>
      <c r="C97" s="38" t="s">
        <v>185</v>
      </c>
      <c r="D97" s="38" t="s">
        <v>6</v>
      </c>
      <c r="E97" s="38" t="s">
        <v>90</v>
      </c>
      <c r="F97" s="38" t="s">
        <v>186</v>
      </c>
      <c r="G97" s="38" t="s">
        <v>9</v>
      </c>
      <c r="H97" s="41">
        <v>22651</v>
      </c>
      <c r="I97" s="41">
        <v>7717</v>
      </c>
      <c r="J97" s="41">
        <f t="shared" si="1"/>
        <v>-14934</v>
      </c>
      <c r="K97" s="38"/>
    </row>
    <row r="98" spans="1:11" x14ac:dyDescent="0.25">
      <c r="A98" s="38">
        <v>125</v>
      </c>
      <c r="B98" s="38" t="s">
        <v>187</v>
      </c>
      <c r="C98" s="38" t="s">
        <v>188</v>
      </c>
      <c r="D98" s="38" t="s">
        <v>6</v>
      </c>
      <c r="E98" s="38" t="s">
        <v>189</v>
      </c>
      <c r="F98" s="38" t="s">
        <v>190</v>
      </c>
      <c r="G98" s="38" t="s">
        <v>9</v>
      </c>
      <c r="H98" s="41">
        <v>0</v>
      </c>
      <c r="I98" s="41">
        <v>19910</v>
      </c>
      <c r="J98" s="41">
        <f t="shared" si="1"/>
        <v>19910</v>
      </c>
      <c r="K98" s="38"/>
    </row>
    <row r="99" spans="1:11" x14ac:dyDescent="0.25">
      <c r="A99" s="38">
        <v>126</v>
      </c>
      <c r="B99" s="38" t="s">
        <v>187</v>
      </c>
      <c r="C99" s="38" t="s">
        <v>191</v>
      </c>
      <c r="D99" s="38" t="s">
        <v>6</v>
      </c>
      <c r="E99" s="38" t="s">
        <v>189</v>
      </c>
      <c r="F99" s="38" t="s">
        <v>190</v>
      </c>
      <c r="G99" s="38" t="s">
        <v>9</v>
      </c>
      <c r="H99" s="41">
        <v>6</v>
      </c>
      <c r="I99" s="41">
        <v>1025</v>
      </c>
      <c r="J99" s="41">
        <f t="shared" si="1"/>
        <v>1019</v>
      </c>
      <c r="K99" s="38"/>
    </row>
    <row r="100" spans="1:11" x14ac:dyDescent="0.25">
      <c r="A100" s="38">
        <v>127</v>
      </c>
      <c r="B100" s="38" t="s">
        <v>187</v>
      </c>
      <c r="C100" s="38" t="s">
        <v>192</v>
      </c>
      <c r="D100" s="38" t="s">
        <v>6</v>
      </c>
      <c r="E100" s="38" t="s">
        <v>189</v>
      </c>
      <c r="F100" s="38" t="s">
        <v>190</v>
      </c>
      <c r="G100" s="38" t="s">
        <v>9</v>
      </c>
      <c r="H100" s="41">
        <v>8</v>
      </c>
      <c r="I100" s="41">
        <v>7</v>
      </c>
      <c r="J100" s="41">
        <f t="shared" si="1"/>
        <v>-1</v>
      </c>
      <c r="K100" s="38"/>
    </row>
    <row r="101" spans="1:11" x14ac:dyDescent="0.25">
      <c r="A101" s="38">
        <v>128</v>
      </c>
      <c r="B101" s="38" t="s">
        <v>162</v>
      </c>
      <c r="C101" s="38" t="s">
        <v>193</v>
      </c>
      <c r="D101" s="38" t="s">
        <v>6</v>
      </c>
      <c r="E101" s="38" t="s">
        <v>82</v>
      </c>
      <c r="F101" s="38" t="s">
        <v>166</v>
      </c>
      <c r="G101" s="38" t="s">
        <v>9</v>
      </c>
      <c r="H101" s="41">
        <v>100767</v>
      </c>
      <c r="I101" s="41">
        <v>9945</v>
      </c>
      <c r="J101" s="41">
        <f t="shared" si="1"/>
        <v>-90822</v>
      </c>
      <c r="K101" s="38"/>
    </row>
    <row r="102" spans="1:11" x14ac:dyDescent="0.25">
      <c r="A102" s="38">
        <v>129</v>
      </c>
      <c r="B102" s="38" t="s">
        <v>194</v>
      </c>
      <c r="C102" s="38" t="s">
        <v>195</v>
      </c>
      <c r="D102" s="38" t="s">
        <v>6</v>
      </c>
      <c r="E102" s="38" t="s">
        <v>196</v>
      </c>
      <c r="F102" s="38" t="s">
        <v>197</v>
      </c>
      <c r="G102" s="38" t="s">
        <v>9</v>
      </c>
      <c r="H102" s="41">
        <v>0</v>
      </c>
      <c r="I102" s="41">
        <v>41</v>
      </c>
      <c r="J102" s="41">
        <f t="shared" si="1"/>
        <v>41</v>
      </c>
      <c r="K102" s="38"/>
    </row>
    <row r="103" spans="1:11" x14ac:dyDescent="0.25">
      <c r="A103" s="38">
        <v>131</v>
      </c>
      <c r="B103" s="38" t="s">
        <v>194</v>
      </c>
      <c r="C103" s="38" t="s">
        <v>198</v>
      </c>
      <c r="D103" s="38" t="s">
        <v>6</v>
      </c>
      <c r="E103" s="38" t="s">
        <v>196</v>
      </c>
      <c r="F103" s="38" t="s">
        <v>197</v>
      </c>
      <c r="G103" s="38" t="s">
        <v>9</v>
      </c>
      <c r="H103" s="41">
        <v>112</v>
      </c>
      <c r="I103" s="41">
        <v>0</v>
      </c>
      <c r="J103" s="41">
        <f t="shared" si="1"/>
        <v>-112</v>
      </c>
      <c r="K103" s="38"/>
    </row>
    <row r="104" spans="1:11" x14ac:dyDescent="0.25">
      <c r="A104" s="38">
        <v>132</v>
      </c>
      <c r="B104" s="38" t="s">
        <v>194</v>
      </c>
      <c r="C104" s="38" t="s">
        <v>199</v>
      </c>
      <c r="D104" s="38" t="s">
        <v>6</v>
      </c>
      <c r="E104" s="38" t="s">
        <v>196</v>
      </c>
      <c r="F104" s="38" t="s">
        <v>197</v>
      </c>
      <c r="G104" s="38" t="s">
        <v>9</v>
      </c>
      <c r="H104" s="41">
        <v>161</v>
      </c>
      <c r="I104" s="41">
        <v>0</v>
      </c>
      <c r="J104" s="41">
        <f t="shared" si="1"/>
        <v>-161</v>
      </c>
      <c r="K104" s="38"/>
    </row>
    <row r="105" spans="1:11" x14ac:dyDescent="0.25">
      <c r="A105" s="38">
        <v>134</v>
      </c>
      <c r="B105" s="38" t="s">
        <v>200</v>
      </c>
      <c r="C105" s="38" t="s">
        <v>201</v>
      </c>
      <c r="D105" s="38" t="s">
        <v>6</v>
      </c>
      <c r="E105" s="38" t="s">
        <v>202</v>
      </c>
      <c r="F105" s="38" t="s">
        <v>203</v>
      </c>
      <c r="G105" s="38" t="s">
        <v>9</v>
      </c>
      <c r="H105" s="41">
        <v>3</v>
      </c>
      <c r="I105" s="41">
        <v>125</v>
      </c>
      <c r="J105" s="41">
        <f t="shared" si="1"/>
        <v>122</v>
      </c>
      <c r="K105" s="38"/>
    </row>
    <row r="106" spans="1:11" x14ac:dyDescent="0.25">
      <c r="A106" s="38">
        <v>135</v>
      </c>
      <c r="B106" s="38" t="s">
        <v>200</v>
      </c>
      <c r="C106" s="38" t="s">
        <v>204</v>
      </c>
      <c r="D106" s="38" t="s">
        <v>6</v>
      </c>
      <c r="E106" s="38" t="s">
        <v>202</v>
      </c>
      <c r="F106" s="38" t="s">
        <v>203</v>
      </c>
      <c r="G106" s="38" t="s">
        <v>9</v>
      </c>
      <c r="H106" s="41">
        <v>8</v>
      </c>
      <c r="I106" s="41">
        <v>0</v>
      </c>
      <c r="J106" s="41">
        <f t="shared" si="1"/>
        <v>-8</v>
      </c>
      <c r="K106" s="38"/>
    </row>
    <row r="107" spans="1:11" x14ac:dyDescent="0.25">
      <c r="A107" s="38">
        <v>136</v>
      </c>
      <c r="B107" s="38" t="s">
        <v>200</v>
      </c>
      <c r="C107" s="38" t="s">
        <v>205</v>
      </c>
      <c r="D107" s="38" t="s">
        <v>6</v>
      </c>
      <c r="E107" s="38" t="s">
        <v>202</v>
      </c>
      <c r="F107" s="38" t="s">
        <v>203</v>
      </c>
      <c r="G107" s="38" t="s">
        <v>9</v>
      </c>
      <c r="H107" s="41">
        <v>38</v>
      </c>
      <c r="I107" s="41">
        <v>0</v>
      </c>
      <c r="J107" s="41">
        <f t="shared" si="1"/>
        <v>-38</v>
      </c>
      <c r="K107" s="38"/>
    </row>
    <row r="108" spans="1:11" x14ac:dyDescent="0.25">
      <c r="A108" s="38">
        <v>137</v>
      </c>
      <c r="B108" s="38" t="s">
        <v>200</v>
      </c>
      <c r="C108" s="38" t="s">
        <v>206</v>
      </c>
      <c r="D108" s="38" t="s">
        <v>6</v>
      </c>
      <c r="E108" s="38" t="s">
        <v>202</v>
      </c>
      <c r="F108" s="38" t="s">
        <v>203</v>
      </c>
      <c r="G108" s="38" t="s">
        <v>9</v>
      </c>
      <c r="H108" s="41">
        <v>0</v>
      </c>
      <c r="I108" s="41">
        <v>0</v>
      </c>
      <c r="J108" s="41">
        <f t="shared" si="1"/>
        <v>0</v>
      </c>
      <c r="K108" s="38"/>
    </row>
    <row r="109" spans="1:11" x14ac:dyDescent="0.25">
      <c r="A109" s="38">
        <v>138</v>
      </c>
      <c r="B109" s="38" t="s">
        <v>207</v>
      </c>
      <c r="C109" s="38" t="s">
        <v>208</v>
      </c>
      <c r="D109" s="38" t="s">
        <v>6</v>
      </c>
      <c r="E109" s="38" t="s">
        <v>202</v>
      </c>
      <c r="F109" s="38" t="s">
        <v>203</v>
      </c>
      <c r="G109" s="38" t="s">
        <v>9</v>
      </c>
      <c r="H109" s="41">
        <v>12044</v>
      </c>
      <c r="I109" s="41">
        <v>0</v>
      </c>
      <c r="J109" s="41">
        <f t="shared" si="1"/>
        <v>-12044</v>
      </c>
      <c r="K109" s="38"/>
    </row>
    <row r="110" spans="1:11" x14ac:dyDescent="0.25">
      <c r="A110" s="38">
        <v>139</v>
      </c>
      <c r="B110" s="38" t="s">
        <v>209</v>
      </c>
      <c r="C110" s="38" t="s">
        <v>210</v>
      </c>
      <c r="D110" s="38" t="s">
        <v>6</v>
      </c>
      <c r="E110" s="38" t="s">
        <v>211</v>
      </c>
      <c r="F110" s="38" t="s">
        <v>212</v>
      </c>
      <c r="G110" s="38" t="s">
        <v>9</v>
      </c>
      <c r="H110" s="41">
        <v>21217</v>
      </c>
      <c r="I110" s="41">
        <v>15888</v>
      </c>
      <c r="J110" s="41">
        <f t="shared" si="1"/>
        <v>-5329</v>
      </c>
      <c r="K110" s="38"/>
    </row>
    <row r="111" spans="1:11" x14ac:dyDescent="0.25">
      <c r="A111" s="38">
        <v>140</v>
      </c>
      <c r="B111" s="38" t="s">
        <v>209</v>
      </c>
      <c r="C111" s="38" t="s">
        <v>213</v>
      </c>
      <c r="D111" s="38" t="s">
        <v>6</v>
      </c>
      <c r="E111" s="38" t="s">
        <v>211</v>
      </c>
      <c r="F111" s="38" t="s">
        <v>212</v>
      </c>
      <c r="G111" s="38" t="s">
        <v>9</v>
      </c>
      <c r="H111" s="41">
        <v>319</v>
      </c>
      <c r="I111" s="41">
        <v>0</v>
      </c>
      <c r="J111" s="41">
        <f t="shared" si="1"/>
        <v>-319</v>
      </c>
      <c r="K111" s="38"/>
    </row>
    <row r="112" spans="1:11" x14ac:dyDescent="0.25">
      <c r="A112" s="38">
        <v>141</v>
      </c>
      <c r="B112" s="38" t="s">
        <v>214</v>
      </c>
      <c r="C112" s="38" t="s">
        <v>215</v>
      </c>
      <c r="D112" s="38" t="s">
        <v>6</v>
      </c>
      <c r="E112" s="38" t="s">
        <v>202</v>
      </c>
      <c r="F112" s="38" t="s">
        <v>216</v>
      </c>
      <c r="G112" s="38" t="s">
        <v>9</v>
      </c>
      <c r="H112" s="41">
        <v>0</v>
      </c>
      <c r="I112" s="41">
        <v>2414</v>
      </c>
      <c r="J112" s="41">
        <f t="shared" si="1"/>
        <v>2414</v>
      </c>
      <c r="K112" s="38"/>
    </row>
    <row r="113" spans="1:11" x14ac:dyDescent="0.25">
      <c r="A113" s="38">
        <v>142</v>
      </c>
      <c r="B113" s="38" t="s">
        <v>214</v>
      </c>
      <c r="C113" s="38" t="s">
        <v>217</v>
      </c>
      <c r="D113" s="38" t="s">
        <v>6</v>
      </c>
      <c r="E113" s="38" t="s">
        <v>202</v>
      </c>
      <c r="F113" s="38" t="s">
        <v>216</v>
      </c>
      <c r="G113" s="38" t="s">
        <v>9</v>
      </c>
      <c r="H113" s="41">
        <v>0</v>
      </c>
      <c r="I113" s="41">
        <v>1075</v>
      </c>
      <c r="J113" s="41">
        <f t="shared" si="1"/>
        <v>1075</v>
      </c>
      <c r="K113" s="38"/>
    </row>
    <row r="114" spans="1:11" x14ac:dyDescent="0.25">
      <c r="A114" s="38">
        <v>143</v>
      </c>
      <c r="B114" s="38" t="s">
        <v>218</v>
      </c>
      <c r="C114" s="38" t="s">
        <v>219</v>
      </c>
      <c r="D114" s="38" t="s">
        <v>6</v>
      </c>
      <c r="E114" s="38" t="s">
        <v>45</v>
      </c>
      <c r="F114" s="38" t="s">
        <v>220</v>
      </c>
      <c r="G114" s="38" t="s">
        <v>9</v>
      </c>
      <c r="H114" s="41">
        <v>674</v>
      </c>
      <c r="I114" s="41">
        <v>45</v>
      </c>
      <c r="J114" s="41">
        <f t="shared" si="1"/>
        <v>-629</v>
      </c>
      <c r="K114" s="38"/>
    </row>
    <row r="115" spans="1:11" x14ac:dyDescent="0.25">
      <c r="A115" s="38">
        <v>145</v>
      </c>
      <c r="B115" s="38" t="s">
        <v>218</v>
      </c>
      <c r="C115" s="38" t="s">
        <v>221</v>
      </c>
      <c r="D115" s="38" t="s">
        <v>6</v>
      </c>
      <c r="E115" s="38" t="s">
        <v>45</v>
      </c>
      <c r="F115" s="38" t="s">
        <v>220</v>
      </c>
      <c r="G115" s="38" t="s">
        <v>9</v>
      </c>
      <c r="H115" s="41">
        <v>1504</v>
      </c>
      <c r="I115" s="41">
        <v>44</v>
      </c>
      <c r="J115" s="41">
        <f t="shared" si="1"/>
        <v>-1460</v>
      </c>
      <c r="K115" s="38"/>
    </row>
    <row r="116" spans="1:11" x14ac:dyDescent="0.25">
      <c r="A116" s="38">
        <v>146</v>
      </c>
      <c r="B116" s="38" t="s">
        <v>218</v>
      </c>
      <c r="C116" s="38" t="s">
        <v>222</v>
      </c>
      <c r="D116" s="38" t="s">
        <v>6</v>
      </c>
      <c r="E116" s="38" t="s">
        <v>45</v>
      </c>
      <c r="F116" s="38" t="s">
        <v>220</v>
      </c>
      <c r="G116" s="38" t="s">
        <v>9</v>
      </c>
      <c r="H116" s="41">
        <v>18730</v>
      </c>
      <c r="I116" s="41">
        <v>25160</v>
      </c>
      <c r="J116" s="41">
        <f t="shared" si="1"/>
        <v>6430</v>
      </c>
      <c r="K116" s="38"/>
    </row>
    <row r="117" spans="1:11" x14ac:dyDescent="0.25">
      <c r="A117" s="38">
        <v>147</v>
      </c>
      <c r="B117" s="38" t="s">
        <v>218</v>
      </c>
      <c r="C117" s="38" t="s">
        <v>223</v>
      </c>
      <c r="D117" s="38" t="s">
        <v>6</v>
      </c>
      <c r="E117" s="38" t="s">
        <v>45</v>
      </c>
      <c r="F117" s="38" t="s">
        <v>220</v>
      </c>
      <c r="G117" s="38" t="s">
        <v>9</v>
      </c>
      <c r="H117" s="41">
        <v>0</v>
      </c>
      <c r="I117" s="41">
        <v>0</v>
      </c>
      <c r="J117" s="41">
        <f t="shared" si="1"/>
        <v>0</v>
      </c>
      <c r="K117" s="38"/>
    </row>
    <row r="118" spans="1:11" x14ac:dyDescent="0.25">
      <c r="A118" s="38">
        <v>148</v>
      </c>
      <c r="B118" s="38" t="s">
        <v>224</v>
      </c>
      <c r="C118" s="38" t="s">
        <v>225</v>
      </c>
      <c r="D118" s="38" t="s">
        <v>6</v>
      </c>
      <c r="E118" s="38" t="s">
        <v>82</v>
      </c>
      <c r="F118" s="38" t="s">
        <v>226</v>
      </c>
      <c r="G118" s="38" t="s">
        <v>9</v>
      </c>
      <c r="H118" s="41">
        <v>1403</v>
      </c>
      <c r="I118" s="41">
        <v>6035</v>
      </c>
      <c r="J118" s="41">
        <f t="shared" si="1"/>
        <v>4632</v>
      </c>
      <c r="K118" s="38"/>
    </row>
    <row r="119" spans="1:11" x14ac:dyDescent="0.25">
      <c r="A119" s="38">
        <v>149</v>
      </c>
      <c r="B119" s="38" t="s">
        <v>1142</v>
      </c>
      <c r="C119" s="38" t="s">
        <v>228</v>
      </c>
      <c r="D119" s="38" t="s">
        <v>6</v>
      </c>
      <c r="E119" s="38" t="s">
        <v>102</v>
      </c>
      <c r="F119" s="38" t="s">
        <v>229</v>
      </c>
      <c r="G119" s="38" t="s">
        <v>9</v>
      </c>
      <c r="H119" s="41">
        <v>7</v>
      </c>
      <c r="I119" s="41">
        <v>7694</v>
      </c>
      <c r="J119" s="41">
        <f t="shared" si="1"/>
        <v>7687</v>
      </c>
      <c r="K119" s="38"/>
    </row>
    <row r="120" spans="1:11" x14ac:dyDescent="0.25">
      <c r="A120" s="38">
        <v>150</v>
      </c>
      <c r="B120" s="38" t="s">
        <v>1142</v>
      </c>
      <c r="C120" s="38" t="s">
        <v>230</v>
      </c>
      <c r="D120" s="38" t="s">
        <v>6</v>
      </c>
      <c r="E120" s="38" t="s">
        <v>102</v>
      </c>
      <c r="F120" s="38" t="s">
        <v>229</v>
      </c>
      <c r="G120" s="38" t="s">
        <v>9</v>
      </c>
      <c r="H120" s="41">
        <v>25</v>
      </c>
      <c r="I120" s="41">
        <v>10</v>
      </c>
      <c r="J120" s="41">
        <f t="shared" si="1"/>
        <v>-15</v>
      </c>
      <c r="K120" s="38"/>
    </row>
    <row r="121" spans="1:11" x14ac:dyDescent="0.25">
      <c r="A121" s="38">
        <v>151</v>
      </c>
      <c r="B121" s="38" t="s">
        <v>1034</v>
      </c>
      <c r="C121" s="38" t="s">
        <v>1044</v>
      </c>
      <c r="D121" s="38" t="s">
        <v>6</v>
      </c>
      <c r="E121" s="38" t="s">
        <v>153</v>
      </c>
      <c r="F121" s="38" t="s">
        <v>231</v>
      </c>
      <c r="G121" s="38" t="s">
        <v>9</v>
      </c>
      <c r="H121" s="41">
        <v>196</v>
      </c>
      <c r="I121" s="41">
        <v>2525</v>
      </c>
      <c r="J121" s="41">
        <f t="shared" si="1"/>
        <v>2329</v>
      </c>
      <c r="K121" s="38"/>
    </row>
    <row r="122" spans="1:11" x14ac:dyDescent="0.25">
      <c r="A122" s="38">
        <v>152</v>
      </c>
      <c r="B122" s="38" t="s">
        <v>232</v>
      </c>
      <c r="C122" s="38" t="s">
        <v>233</v>
      </c>
      <c r="D122" s="38" t="s">
        <v>6</v>
      </c>
      <c r="E122" s="38" t="s">
        <v>67</v>
      </c>
      <c r="F122" s="38" t="s">
        <v>234</v>
      </c>
      <c r="G122" s="38" t="s">
        <v>9</v>
      </c>
      <c r="H122" s="41">
        <v>0</v>
      </c>
      <c r="I122" s="41">
        <v>2114</v>
      </c>
      <c r="J122" s="41">
        <f t="shared" si="1"/>
        <v>2114</v>
      </c>
      <c r="K122" s="38"/>
    </row>
    <row r="123" spans="1:11" x14ac:dyDescent="0.25">
      <c r="A123" s="38">
        <v>153</v>
      </c>
      <c r="B123" s="38" t="s">
        <v>1143</v>
      </c>
      <c r="C123" s="38" t="s">
        <v>235</v>
      </c>
      <c r="D123" s="38" t="s">
        <v>6</v>
      </c>
      <c r="E123" s="38" t="s">
        <v>82</v>
      </c>
      <c r="F123" s="38" t="s">
        <v>236</v>
      </c>
      <c r="G123" s="38" t="s">
        <v>9</v>
      </c>
      <c r="H123" s="41">
        <v>0</v>
      </c>
      <c r="I123" s="41">
        <v>0</v>
      </c>
      <c r="J123" s="41">
        <f t="shared" si="1"/>
        <v>0</v>
      </c>
      <c r="K123" s="38"/>
    </row>
    <row r="124" spans="1:11" x14ac:dyDescent="0.25">
      <c r="A124" s="38">
        <v>154</v>
      </c>
      <c r="B124" s="38" t="s">
        <v>1130</v>
      </c>
      <c r="C124" s="38" t="s">
        <v>237</v>
      </c>
      <c r="D124" s="38" t="s">
        <v>6</v>
      </c>
      <c r="E124" s="38" t="s">
        <v>67</v>
      </c>
      <c r="F124" s="38" t="s">
        <v>238</v>
      </c>
      <c r="G124" s="38" t="s">
        <v>9</v>
      </c>
      <c r="H124" s="41">
        <v>15</v>
      </c>
      <c r="I124" s="41">
        <v>1240</v>
      </c>
      <c r="J124" s="41">
        <f t="shared" si="1"/>
        <v>1225</v>
      </c>
      <c r="K124" s="38"/>
    </row>
    <row r="125" spans="1:11" x14ac:dyDescent="0.25">
      <c r="A125" s="38">
        <v>157</v>
      </c>
      <c r="B125" s="38" t="s">
        <v>239</v>
      </c>
      <c r="C125" s="38" t="s">
        <v>240</v>
      </c>
      <c r="D125" s="38" t="s">
        <v>6</v>
      </c>
      <c r="E125" s="38" t="s">
        <v>90</v>
      </c>
      <c r="F125" s="38" t="s">
        <v>241</v>
      </c>
      <c r="G125" s="38" t="s">
        <v>9</v>
      </c>
      <c r="H125" s="41">
        <v>0</v>
      </c>
      <c r="I125" s="41">
        <v>36</v>
      </c>
      <c r="J125" s="41">
        <f t="shared" si="1"/>
        <v>36</v>
      </c>
      <c r="K125" s="38"/>
    </row>
    <row r="126" spans="1:11" x14ac:dyDescent="0.25">
      <c r="A126" s="38">
        <v>158</v>
      </c>
      <c r="B126" s="38" t="s">
        <v>239</v>
      </c>
      <c r="C126" s="38" t="s">
        <v>242</v>
      </c>
      <c r="D126" s="38" t="s">
        <v>6</v>
      </c>
      <c r="E126" s="38" t="s">
        <v>90</v>
      </c>
      <c r="F126" s="38" t="s">
        <v>241</v>
      </c>
      <c r="G126" s="38" t="s">
        <v>9</v>
      </c>
      <c r="H126" s="41">
        <v>29424</v>
      </c>
      <c r="I126" s="41">
        <v>9070</v>
      </c>
      <c r="J126" s="41">
        <f t="shared" si="1"/>
        <v>-20354</v>
      </c>
      <c r="K126" s="38"/>
    </row>
    <row r="127" spans="1:11" x14ac:dyDescent="0.25">
      <c r="A127" s="38">
        <v>159</v>
      </c>
      <c r="B127" s="38" t="s">
        <v>239</v>
      </c>
      <c r="C127" s="38" t="s">
        <v>243</v>
      </c>
      <c r="D127" s="38" t="s">
        <v>6</v>
      </c>
      <c r="E127" s="38" t="s">
        <v>90</v>
      </c>
      <c r="F127" s="38" t="s">
        <v>241</v>
      </c>
      <c r="G127" s="38" t="s">
        <v>9</v>
      </c>
      <c r="H127" s="41">
        <v>30</v>
      </c>
      <c r="I127" s="41">
        <v>0</v>
      </c>
      <c r="J127" s="41">
        <f t="shared" si="1"/>
        <v>-30</v>
      </c>
      <c r="K127" s="38"/>
    </row>
    <row r="128" spans="1:11" x14ac:dyDescent="0.25">
      <c r="A128" s="38">
        <v>160</v>
      </c>
      <c r="B128" s="38" t="s">
        <v>194</v>
      </c>
      <c r="C128" s="38" t="s">
        <v>244</v>
      </c>
      <c r="D128" s="38" t="s">
        <v>6</v>
      </c>
      <c r="E128" s="38" t="s">
        <v>196</v>
      </c>
      <c r="F128" s="38" t="s">
        <v>197</v>
      </c>
      <c r="G128" s="38" t="s">
        <v>9</v>
      </c>
      <c r="H128" s="41">
        <v>71273</v>
      </c>
      <c r="I128" s="41">
        <v>32611</v>
      </c>
      <c r="J128" s="41">
        <f t="shared" si="1"/>
        <v>-38662</v>
      </c>
      <c r="K128" s="38"/>
    </row>
    <row r="129" spans="1:11" x14ac:dyDescent="0.25">
      <c r="A129" s="38">
        <v>161</v>
      </c>
      <c r="B129" s="38" t="s">
        <v>245</v>
      </c>
      <c r="C129" s="38" t="s">
        <v>246</v>
      </c>
      <c r="D129" s="38" t="s">
        <v>247</v>
      </c>
      <c r="E129" s="38" t="s">
        <v>82</v>
      </c>
      <c r="F129" s="38" t="s">
        <v>248</v>
      </c>
      <c r="G129" s="38" t="s">
        <v>9</v>
      </c>
      <c r="H129" s="41">
        <v>76</v>
      </c>
      <c r="I129" s="41">
        <v>3857</v>
      </c>
      <c r="J129" s="41">
        <f t="shared" si="1"/>
        <v>3781</v>
      </c>
      <c r="K129" s="38"/>
    </row>
    <row r="130" spans="1:11" x14ac:dyDescent="0.25">
      <c r="A130" s="38">
        <v>165</v>
      </c>
      <c r="B130" s="38" t="s">
        <v>239</v>
      </c>
      <c r="C130" s="38" t="s">
        <v>249</v>
      </c>
      <c r="D130" s="38" t="s">
        <v>6</v>
      </c>
      <c r="E130" s="38" t="s">
        <v>90</v>
      </c>
      <c r="F130" s="38" t="s">
        <v>241</v>
      </c>
      <c r="G130" s="38" t="s">
        <v>9</v>
      </c>
      <c r="H130" s="41">
        <v>1</v>
      </c>
      <c r="I130" s="41">
        <v>0</v>
      </c>
      <c r="J130" s="41">
        <f t="shared" si="1"/>
        <v>-1</v>
      </c>
      <c r="K130" s="38"/>
    </row>
    <row r="131" spans="1:11" x14ac:dyDescent="0.25">
      <c r="A131" s="38">
        <v>166</v>
      </c>
      <c r="B131" s="38" t="s">
        <v>1144</v>
      </c>
      <c r="C131" s="38" t="s">
        <v>250</v>
      </c>
      <c r="D131" s="38" t="s">
        <v>6</v>
      </c>
      <c r="E131" s="38" t="s">
        <v>90</v>
      </c>
      <c r="F131" s="38" t="s">
        <v>251</v>
      </c>
      <c r="G131" s="38" t="s">
        <v>9</v>
      </c>
      <c r="H131" s="41">
        <v>202</v>
      </c>
      <c r="I131" s="41">
        <v>13287</v>
      </c>
      <c r="J131" s="41">
        <f t="shared" si="1"/>
        <v>13085</v>
      </c>
      <c r="K131" s="38"/>
    </row>
    <row r="132" spans="1:11" x14ac:dyDescent="0.25">
      <c r="A132" s="38">
        <v>168</v>
      </c>
      <c r="B132" s="38" t="s">
        <v>252</v>
      </c>
      <c r="C132" s="38" t="s">
        <v>252</v>
      </c>
      <c r="D132" s="38" t="s">
        <v>253</v>
      </c>
      <c r="E132" s="38" t="s">
        <v>90</v>
      </c>
      <c r="F132" s="38" t="s">
        <v>254</v>
      </c>
      <c r="G132" s="38" t="s">
        <v>9</v>
      </c>
      <c r="H132" s="41">
        <v>74920</v>
      </c>
      <c r="I132" s="41">
        <v>61288</v>
      </c>
      <c r="J132" s="41">
        <f t="shared" si="1"/>
        <v>-13632</v>
      </c>
      <c r="K132" s="38"/>
    </row>
    <row r="133" spans="1:11" x14ac:dyDescent="0.25">
      <c r="A133" s="38">
        <v>171</v>
      </c>
      <c r="B133" s="38" t="s">
        <v>115</v>
      </c>
      <c r="C133" s="38" t="s">
        <v>255</v>
      </c>
      <c r="D133" s="38" t="s">
        <v>6</v>
      </c>
      <c r="E133" s="38" t="s">
        <v>117</v>
      </c>
      <c r="F133" s="38" t="s">
        <v>118</v>
      </c>
      <c r="G133" s="38" t="s">
        <v>9</v>
      </c>
      <c r="H133" s="41">
        <v>1</v>
      </c>
      <c r="I133" s="41">
        <v>0</v>
      </c>
      <c r="J133" s="41">
        <f t="shared" si="1"/>
        <v>-1</v>
      </c>
      <c r="K133" s="38"/>
    </row>
    <row r="134" spans="1:11" x14ac:dyDescent="0.25">
      <c r="A134" s="38">
        <v>172</v>
      </c>
      <c r="B134" s="38" t="s">
        <v>1145</v>
      </c>
      <c r="C134" s="38" t="s">
        <v>256</v>
      </c>
      <c r="D134" s="38" t="s">
        <v>6</v>
      </c>
      <c r="E134" s="38" t="s">
        <v>211</v>
      </c>
      <c r="F134" s="38" t="s">
        <v>257</v>
      </c>
      <c r="G134" s="38" t="s">
        <v>9</v>
      </c>
      <c r="H134" s="41">
        <v>170</v>
      </c>
      <c r="I134" s="41">
        <v>1709</v>
      </c>
      <c r="J134" s="41">
        <f t="shared" ref="J134:J197" si="2">I134-H134</f>
        <v>1539</v>
      </c>
      <c r="K134" s="38"/>
    </row>
    <row r="135" spans="1:11" x14ac:dyDescent="0.25">
      <c r="A135" s="38">
        <v>173</v>
      </c>
      <c r="B135" s="38" t="s">
        <v>258</v>
      </c>
      <c r="C135" s="38" t="s">
        <v>259</v>
      </c>
      <c r="D135" s="38" t="s">
        <v>6</v>
      </c>
      <c r="E135" s="38" t="s">
        <v>82</v>
      </c>
      <c r="F135" s="38" t="s">
        <v>260</v>
      </c>
      <c r="G135" s="38" t="s">
        <v>9</v>
      </c>
      <c r="H135" s="41">
        <v>58604</v>
      </c>
      <c r="I135" s="41">
        <v>19066</v>
      </c>
      <c r="J135" s="41">
        <f t="shared" si="2"/>
        <v>-39538</v>
      </c>
      <c r="K135" s="38"/>
    </row>
    <row r="136" spans="1:11" x14ac:dyDescent="0.25">
      <c r="A136" s="38">
        <v>174</v>
      </c>
      <c r="B136" s="38" t="s">
        <v>258</v>
      </c>
      <c r="C136" s="38" t="s">
        <v>261</v>
      </c>
      <c r="D136" s="38" t="s">
        <v>6</v>
      </c>
      <c r="E136" s="38" t="s">
        <v>82</v>
      </c>
      <c r="F136" s="38" t="s">
        <v>260</v>
      </c>
      <c r="G136" s="38" t="s">
        <v>9</v>
      </c>
      <c r="H136" s="41">
        <v>3128</v>
      </c>
      <c r="I136" s="41">
        <v>240</v>
      </c>
      <c r="J136" s="41">
        <f t="shared" si="2"/>
        <v>-2888</v>
      </c>
      <c r="K136" s="38"/>
    </row>
    <row r="137" spans="1:11" x14ac:dyDescent="0.25">
      <c r="A137" s="38">
        <v>175</v>
      </c>
      <c r="B137" s="38" t="s">
        <v>1146</v>
      </c>
      <c r="C137" s="38" t="s">
        <v>262</v>
      </c>
      <c r="D137" s="38" t="s">
        <v>6</v>
      </c>
      <c r="E137" s="38" t="s">
        <v>211</v>
      </c>
      <c r="F137" s="38" t="s">
        <v>263</v>
      </c>
      <c r="G137" s="38" t="s">
        <v>9</v>
      </c>
      <c r="H137" s="41">
        <v>203</v>
      </c>
      <c r="I137" s="41">
        <v>436</v>
      </c>
      <c r="J137" s="41">
        <f t="shared" si="2"/>
        <v>233</v>
      </c>
      <c r="K137" s="38"/>
    </row>
    <row r="138" spans="1:11" x14ac:dyDescent="0.25">
      <c r="A138" s="38">
        <v>176</v>
      </c>
      <c r="B138" s="38" t="s">
        <v>264</v>
      </c>
      <c r="C138" s="38" t="s">
        <v>265</v>
      </c>
      <c r="D138" s="38" t="s">
        <v>6</v>
      </c>
      <c r="E138" s="38" t="s">
        <v>61</v>
      </c>
      <c r="F138" s="38" t="s">
        <v>266</v>
      </c>
      <c r="G138" s="38" t="s">
        <v>9</v>
      </c>
      <c r="H138" s="41">
        <v>23953</v>
      </c>
      <c r="I138" s="41">
        <v>6973</v>
      </c>
      <c r="J138" s="41">
        <f t="shared" si="2"/>
        <v>-16980</v>
      </c>
      <c r="K138" s="38"/>
    </row>
    <row r="139" spans="1:11" x14ac:dyDescent="0.25">
      <c r="A139" s="38">
        <v>177</v>
      </c>
      <c r="B139" s="38" t="s">
        <v>41</v>
      </c>
      <c r="C139" s="38" t="s">
        <v>267</v>
      </c>
      <c r="D139" s="38" t="s">
        <v>6</v>
      </c>
      <c r="E139" s="38" t="s">
        <v>28</v>
      </c>
      <c r="F139" s="38" t="s">
        <v>43</v>
      </c>
      <c r="G139" s="38" t="s">
        <v>9</v>
      </c>
      <c r="H139" s="41">
        <v>26</v>
      </c>
      <c r="I139" s="41">
        <v>3398</v>
      </c>
      <c r="J139" s="41">
        <f t="shared" si="2"/>
        <v>3372</v>
      </c>
      <c r="K139" s="38"/>
    </row>
    <row r="140" spans="1:11" x14ac:dyDescent="0.25">
      <c r="A140" s="38">
        <v>180</v>
      </c>
      <c r="B140" s="38" t="s">
        <v>270</v>
      </c>
      <c r="C140" s="38" t="s">
        <v>271</v>
      </c>
      <c r="D140" s="38" t="s">
        <v>6</v>
      </c>
      <c r="E140" s="38" t="s">
        <v>73</v>
      </c>
      <c r="F140" s="38" t="s">
        <v>269</v>
      </c>
      <c r="G140" s="38" t="s">
        <v>9</v>
      </c>
      <c r="H140" s="41">
        <v>15636</v>
      </c>
      <c r="I140" s="41">
        <v>2241</v>
      </c>
      <c r="J140" s="41">
        <f t="shared" si="2"/>
        <v>-13395</v>
      </c>
      <c r="K140" s="38"/>
    </row>
    <row r="141" spans="1:11" x14ac:dyDescent="0.25">
      <c r="A141" s="38">
        <v>181</v>
      </c>
      <c r="B141" s="38" t="s">
        <v>270</v>
      </c>
      <c r="C141" s="38" t="s">
        <v>272</v>
      </c>
      <c r="D141" s="38" t="s">
        <v>6</v>
      </c>
      <c r="E141" s="38" t="s">
        <v>73</v>
      </c>
      <c r="F141" s="38" t="s">
        <v>269</v>
      </c>
      <c r="G141" s="38" t="s">
        <v>9</v>
      </c>
      <c r="H141" s="41">
        <v>64</v>
      </c>
      <c r="I141" s="41">
        <v>2093</v>
      </c>
      <c r="J141" s="41">
        <f t="shared" si="2"/>
        <v>2029</v>
      </c>
      <c r="K141" s="38"/>
    </row>
    <row r="142" spans="1:11" x14ac:dyDescent="0.25">
      <c r="A142" s="38">
        <v>182</v>
      </c>
      <c r="B142" s="38" t="s">
        <v>270</v>
      </c>
      <c r="C142" s="38" t="s">
        <v>273</v>
      </c>
      <c r="D142" s="38" t="s">
        <v>6</v>
      </c>
      <c r="E142" s="38" t="s">
        <v>73</v>
      </c>
      <c r="F142" s="38" t="s">
        <v>269</v>
      </c>
      <c r="G142" s="38" t="s">
        <v>9</v>
      </c>
      <c r="H142" s="41">
        <v>202</v>
      </c>
      <c r="I142" s="41">
        <v>0</v>
      </c>
      <c r="J142" s="41">
        <f t="shared" si="2"/>
        <v>-202</v>
      </c>
      <c r="K142" s="38"/>
    </row>
    <row r="143" spans="1:11" x14ac:dyDescent="0.25">
      <c r="A143" s="38">
        <v>186</v>
      </c>
      <c r="B143" s="38" t="s">
        <v>138</v>
      </c>
      <c r="C143" s="38" t="s">
        <v>274</v>
      </c>
      <c r="D143" s="38" t="s">
        <v>6</v>
      </c>
      <c r="E143" s="38" t="s">
        <v>90</v>
      </c>
      <c r="F143" s="38" t="s">
        <v>254</v>
      </c>
      <c r="G143" s="38" t="s">
        <v>9</v>
      </c>
      <c r="H143" s="41">
        <v>0</v>
      </c>
      <c r="I143" s="41">
        <v>0</v>
      </c>
      <c r="J143" s="41">
        <f t="shared" si="2"/>
        <v>0</v>
      </c>
      <c r="K143" s="38"/>
    </row>
    <row r="144" spans="1:11" x14ac:dyDescent="0.25">
      <c r="A144" s="38">
        <v>187</v>
      </c>
      <c r="B144" s="38" t="s">
        <v>47</v>
      </c>
      <c r="C144" s="38" t="s">
        <v>275</v>
      </c>
      <c r="D144" s="38" t="s">
        <v>6</v>
      </c>
      <c r="E144" s="38" t="s">
        <v>49</v>
      </c>
      <c r="F144" s="38" t="s">
        <v>50</v>
      </c>
      <c r="G144" s="38" t="s">
        <v>9</v>
      </c>
      <c r="H144" s="41">
        <v>2891</v>
      </c>
      <c r="I144" s="41">
        <v>4495</v>
      </c>
      <c r="J144" s="41">
        <f t="shared" si="2"/>
        <v>1604</v>
      </c>
      <c r="K144" s="38"/>
    </row>
    <row r="145" spans="1:11" x14ac:dyDescent="0.25">
      <c r="A145" s="38">
        <v>188</v>
      </c>
      <c r="B145" s="38" t="s">
        <v>276</v>
      </c>
      <c r="C145" s="38" t="s">
        <v>277</v>
      </c>
      <c r="D145" s="38" t="s">
        <v>6</v>
      </c>
      <c r="E145" s="38" t="s">
        <v>82</v>
      </c>
      <c r="F145" s="38" t="s">
        <v>278</v>
      </c>
      <c r="G145" s="38" t="s">
        <v>9</v>
      </c>
      <c r="H145" s="41">
        <v>128</v>
      </c>
      <c r="I145" s="41">
        <v>4313</v>
      </c>
      <c r="J145" s="41">
        <f t="shared" si="2"/>
        <v>4185</v>
      </c>
      <c r="K145" s="38"/>
    </row>
    <row r="146" spans="1:11" x14ac:dyDescent="0.25">
      <c r="A146" s="38">
        <v>189</v>
      </c>
      <c r="B146" s="38" t="s">
        <v>1147</v>
      </c>
      <c r="C146" s="38" t="s">
        <v>280</v>
      </c>
      <c r="D146" s="38" t="s">
        <v>6</v>
      </c>
      <c r="E146" s="38" t="s">
        <v>117</v>
      </c>
      <c r="F146" s="38" t="s">
        <v>281</v>
      </c>
      <c r="G146" s="38" t="s">
        <v>9</v>
      </c>
      <c r="H146" s="41">
        <v>6</v>
      </c>
      <c r="I146" s="41">
        <v>0</v>
      </c>
      <c r="J146" s="41">
        <f t="shared" si="2"/>
        <v>-6</v>
      </c>
      <c r="K146" s="38"/>
    </row>
    <row r="147" spans="1:11" x14ac:dyDescent="0.25">
      <c r="A147" s="38">
        <v>190</v>
      </c>
      <c r="B147" s="38" t="s">
        <v>279</v>
      </c>
      <c r="C147" s="38" t="s">
        <v>282</v>
      </c>
      <c r="D147" s="38" t="s">
        <v>6</v>
      </c>
      <c r="E147" s="38" t="s">
        <v>117</v>
      </c>
      <c r="F147" s="38" t="s">
        <v>281</v>
      </c>
      <c r="G147" s="38" t="s">
        <v>9</v>
      </c>
      <c r="H147" s="41">
        <v>267</v>
      </c>
      <c r="I147" s="41">
        <v>5563</v>
      </c>
      <c r="J147" s="41">
        <f t="shared" si="2"/>
        <v>5296</v>
      </c>
      <c r="K147" s="38"/>
    </row>
    <row r="148" spans="1:11" x14ac:dyDescent="0.25">
      <c r="A148" s="38">
        <v>192</v>
      </c>
      <c r="B148" s="38" t="s">
        <v>279</v>
      </c>
      <c r="C148" s="38" t="s">
        <v>283</v>
      </c>
      <c r="D148" s="38" t="s">
        <v>6</v>
      </c>
      <c r="E148" s="38" t="s">
        <v>117</v>
      </c>
      <c r="F148" s="38" t="s">
        <v>281</v>
      </c>
      <c r="G148" s="38" t="s">
        <v>9</v>
      </c>
      <c r="H148" s="41">
        <v>73</v>
      </c>
      <c r="I148" s="41">
        <v>706</v>
      </c>
      <c r="J148" s="41">
        <f t="shared" si="2"/>
        <v>633</v>
      </c>
      <c r="K148" s="38"/>
    </row>
    <row r="149" spans="1:11" x14ac:dyDescent="0.25">
      <c r="A149" s="38">
        <v>193</v>
      </c>
      <c r="B149" s="38" t="s">
        <v>232</v>
      </c>
      <c r="C149" s="38" t="s">
        <v>284</v>
      </c>
      <c r="D149" s="38" t="s">
        <v>6</v>
      </c>
      <c r="E149" s="38" t="s">
        <v>67</v>
      </c>
      <c r="F149" s="38" t="s">
        <v>234</v>
      </c>
      <c r="G149" s="38" t="s">
        <v>9</v>
      </c>
      <c r="H149" s="41">
        <v>0</v>
      </c>
      <c r="I149" s="41">
        <v>0</v>
      </c>
      <c r="J149" s="41">
        <f t="shared" si="2"/>
        <v>0</v>
      </c>
      <c r="K149" s="38"/>
    </row>
    <row r="150" spans="1:11" x14ac:dyDescent="0.25">
      <c r="A150" s="38">
        <v>194</v>
      </c>
      <c r="B150" s="38" t="s">
        <v>232</v>
      </c>
      <c r="C150" s="38" t="s">
        <v>225</v>
      </c>
      <c r="D150" s="38" t="s">
        <v>6</v>
      </c>
      <c r="E150" s="38" t="s">
        <v>67</v>
      </c>
      <c r="F150" s="38" t="s">
        <v>234</v>
      </c>
      <c r="G150" s="38" t="s">
        <v>9</v>
      </c>
      <c r="H150" s="41">
        <v>197419</v>
      </c>
      <c r="I150" s="41">
        <v>69762</v>
      </c>
      <c r="J150" s="41">
        <f t="shared" si="2"/>
        <v>-127657</v>
      </c>
      <c r="K150" s="38"/>
    </row>
    <row r="151" spans="1:11" x14ac:dyDescent="0.25">
      <c r="A151" s="38">
        <v>195</v>
      </c>
      <c r="B151" s="38" t="s">
        <v>232</v>
      </c>
      <c r="C151" s="38" t="s">
        <v>285</v>
      </c>
      <c r="D151" s="38" t="s">
        <v>6</v>
      </c>
      <c r="E151" s="38" t="s">
        <v>67</v>
      </c>
      <c r="F151" s="38" t="s">
        <v>234</v>
      </c>
      <c r="G151" s="38" t="s">
        <v>9</v>
      </c>
      <c r="H151" s="41">
        <v>798</v>
      </c>
      <c r="I151" s="41">
        <v>0</v>
      </c>
      <c r="J151" s="41">
        <f t="shared" si="2"/>
        <v>-798</v>
      </c>
      <c r="K151" s="38"/>
    </row>
    <row r="152" spans="1:11" x14ac:dyDescent="0.25">
      <c r="A152" s="38">
        <v>196</v>
      </c>
      <c r="B152" s="38" t="s">
        <v>286</v>
      </c>
      <c r="C152" s="38" t="s">
        <v>1045</v>
      </c>
      <c r="D152" s="38" t="s">
        <v>6</v>
      </c>
      <c r="E152" s="38" t="s">
        <v>82</v>
      </c>
      <c r="F152" s="38" t="s">
        <v>287</v>
      </c>
      <c r="G152" s="38" t="s">
        <v>9</v>
      </c>
      <c r="H152" s="41">
        <v>0</v>
      </c>
      <c r="I152" s="41">
        <v>16651</v>
      </c>
      <c r="J152" s="41">
        <f t="shared" si="2"/>
        <v>16651</v>
      </c>
      <c r="K152" s="38"/>
    </row>
    <row r="153" spans="1:11" x14ac:dyDescent="0.25">
      <c r="A153" s="38">
        <v>197</v>
      </c>
      <c r="B153" s="38" t="s">
        <v>1148</v>
      </c>
      <c r="C153" s="38" t="s">
        <v>288</v>
      </c>
      <c r="D153" s="38" t="s">
        <v>6</v>
      </c>
      <c r="E153" s="38" t="s">
        <v>82</v>
      </c>
      <c r="F153" s="38" t="s">
        <v>287</v>
      </c>
      <c r="G153" s="38" t="s">
        <v>9</v>
      </c>
      <c r="H153" s="41">
        <v>0</v>
      </c>
      <c r="I153" s="41">
        <v>0</v>
      </c>
      <c r="J153" s="41">
        <f t="shared" si="2"/>
        <v>0</v>
      </c>
      <c r="K153" s="38"/>
    </row>
    <row r="154" spans="1:11" x14ac:dyDescent="0.25">
      <c r="A154" s="38">
        <v>198</v>
      </c>
      <c r="B154" s="38" t="s">
        <v>289</v>
      </c>
      <c r="C154" s="38" t="s">
        <v>290</v>
      </c>
      <c r="D154" s="38" t="s">
        <v>6</v>
      </c>
      <c r="E154" s="38" t="s">
        <v>14</v>
      </c>
      <c r="F154" s="38" t="s">
        <v>291</v>
      </c>
      <c r="G154" s="38" t="s">
        <v>9</v>
      </c>
      <c r="H154" s="41">
        <v>948</v>
      </c>
      <c r="I154" s="41">
        <v>13254</v>
      </c>
      <c r="J154" s="41">
        <f t="shared" si="2"/>
        <v>12306</v>
      </c>
      <c r="K154" s="38"/>
    </row>
    <row r="155" spans="1:11" x14ac:dyDescent="0.25">
      <c r="A155" s="38">
        <v>199</v>
      </c>
      <c r="B155" s="38" t="s">
        <v>292</v>
      </c>
      <c r="C155" s="38" t="s">
        <v>293</v>
      </c>
      <c r="D155" s="38" t="s">
        <v>6</v>
      </c>
      <c r="E155" s="38" t="s">
        <v>45</v>
      </c>
      <c r="F155" s="38" t="s">
        <v>294</v>
      </c>
      <c r="G155" s="38" t="s">
        <v>9</v>
      </c>
      <c r="H155" s="41">
        <v>0</v>
      </c>
      <c r="I155" s="41">
        <v>0</v>
      </c>
      <c r="J155" s="41">
        <f t="shared" si="2"/>
        <v>0</v>
      </c>
      <c r="K155" s="38"/>
    </row>
    <row r="156" spans="1:11" x14ac:dyDescent="0.25">
      <c r="A156" s="38">
        <v>200</v>
      </c>
      <c r="B156" s="38" t="s">
        <v>289</v>
      </c>
      <c r="C156" s="38" t="s">
        <v>295</v>
      </c>
      <c r="D156" s="38" t="s">
        <v>6</v>
      </c>
      <c r="E156" s="38" t="s">
        <v>14</v>
      </c>
      <c r="F156" s="38" t="s">
        <v>296</v>
      </c>
      <c r="G156" s="38" t="s">
        <v>9</v>
      </c>
      <c r="H156" s="41">
        <v>0</v>
      </c>
      <c r="I156" s="41">
        <v>85</v>
      </c>
      <c r="J156" s="41">
        <f t="shared" si="2"/>
        <v>85</v>
      </c>
      <c r="K156" s="38"/>
    </row>
    <row r="157" spans="1:11" x14ac:dyDescent="0.25">
      <c r="A157" s="38">
        <v>201</v>
      </c>
      <c r="B157" s="38" t="s">
        <v>1149</v>
      </c>
      <c r="C157" s="38" t="s">
        <v>297</v>
      </c>
      <c r="D157" s="38" t="s">
        <v>6</v>
      </c>
      <c r="E157" s="38" t="s">
        <v>14</v>
      </c>
      <c r="F157" s="38" t="s">
        <v>298</v>
      </c>
      <c r="G157" s="38" t="s">
        <v>9</v>
      </c>
      <c r="H157" s="41">
        <v>8</v>
      </c>
      <c r="I157" s="41">
        <v>5666</v>
      </c>
      <c r="J157" s="41">
        <f t="shared" si="2"/>
        <v>5658</v>
      </c>
      <c r="K157" s="38"/>
    </row>
    <row r="158" spans="1:11" x14ac:dyDescent="0.25">
      <c r="A158" s="38">
        <v>202</v>
      </c>
      <c r="B158" s="38" t="s">
        <v>299</v>
      </c>
      <c r="C158" s="38" t="s">
        <v>300</v>
      </c>
      <c r="D158" s="38" t="s">
        <v>6</v>
      </c>
      <c r="E158" s="38" t="s">
        <v>196</v>
      </c>
      <c r="F158" s="38" t="s">
        <v>301</v>
      </c>
      <c r="G158" s="38" t="s">
        <v>9</v>
      </c>
      <c r="H158" s="41">
        <v>631</v>
      </c>
      <c r="I158" s="41">
        <v>6876</v>
      </c>
      <c r="J158" s="41">
        <f t="shared" si="2"/>
        <v>6245</v>
      </c>
      <c r="K158" s="38"/>
    </row>
    <row r="159" spans="1:11" x14ac:dyDescent="0.25">
      <c r="A159" s="38">
        <v>203</v>
      </c>
      <c r="B159" s="38" t="s">
        <v>1150</v>
      </c>
      <c r="C159" s="38" t="s">
        <v>302</v>
      </c>
      <c r="D159" s="38" t="s">
        <v>6</v>
      </c>
      <c r="E159" s="38" t="s">
        <v>123</v>
      </c>
      <c r="F159" s="38" t="s">
        <v>303</v>
      </c>
      <c r="G159" s="38" t="s">
        <v>9</v>
      </c>
      <c r="H159" s="41">
        <v>776</v>
      </c>
      <c r="I159" s="41">
        <v>0</v>
      </c>
      <c r="J159" s="41">
        <f t="shared" si="2"/>
        <v>-776</v>
      </c>
      <c r="K159" s="38"/>
    </row>
    <row r="160" spans="1:11" x14ac:dyDescent="0.25">
      <c r="A160" s="38">
        <v>204</v>
      </c>
      <c r="B160" s="38" t="s">
        <v>304</v>
      </c>
      <c r="C160" s="38" t="s">
        <v>305</v>
      </c>
      <c r="D160" s="38" t="s">
        <v>6</v>
      </c>
      <c r="E160" s="38" t="s">
        <v>123</v>
      </c>
      <c r="F160" s="38" t="s">
        <v>303</v>
      </c>
      <c r="G160" s="38" t="s">
        <v>9</v>
      </c>
      <c r="H160" s="41">
        <v>0</v>
      </c>
      <c r="I160" s="41">
        <v>63</v>
      </c>
      <c r="J160" s="41">
        <f t="shared" si="2"/>
        <v>63</v>
      </c>
      <c r="K160" s="38"/>
    </row>
    <row r="161" spans="1:11" x14ac:dyDescent="0.25">
      <c r="A161" s="38">
        <v>205</v>
      </c>
      <c r="B161" s="38" t="s">
        <v>306</v>
      </c>
      <c r="C161" s="38" t="s">
        <v>307</v>
      </c>
      <c r="D161" s="38" t="s">
        <v>6</v>
      </c>
      <c r="E161" s="38" t="s">
        <v>82</v>
      </c>
      <c r="F161" s="38" t="s">
        <v>308</v>
      </c>
      <c r="G161" s="38" t="s">
        <v>9</v>
      </c>
      <c r="H161" s="41">
        <v>0</v>
      </c>
      <c r="I161" s="41">
        <v>0</v>
      </c>
      <c r="J161" s="41">
        <f t="shared" si="2"/>
        <v>0</v>
      </c>
      <c r="K161" s="38"/>
    </row>
    <row r="162" spans="1:11" x14ac:dyDescent="0.25">
      <c r="A162" s="38">
        <v>206</v>
      </c>
      <c r="B162" s="38" t="s">
        <v>309</v>
      </c>
      <c r="C162" s="38" t="s">
        <v>309</v>
      </c>
      <c r="D162" s="38" t="s">
        <v>310</v>
      </c>
      <c r="E162" s="38" t="s">
        <v>90</v>
      </c>
      <c r="F162" s="38" t="s">
        <v>241</v>
      </c>
      <c r="G162" s="38" t="s">
        <v>9</v>
      </c>
      <c r="H162" s="41">
        <v>38940</v>
      </c>
      <c r="I162" s="41">
        <v>27738</v>
      </c>
      <c r="J162" s="41">
        <f t="shared" si="2"/>
        <v>-11202</v>
      </c>
      <c r="K162" s="38"/>
    </row>
    <row r="163" spans="1:11" x14ac:dyDescent="0.25">
      <c r="A163" s="38">
        <v>208</v>
      </c>
      <c r="B163" s="38" t="s">
        <v>313</v>
      </c>
      <c r="C163" s="38" t="s">
        <v>313</v>
      </c>
      <c r="D163" s="38" t="s">
        <v>6</v>
      </c>
      <c r="E163" s="38" t="s">
        <v>97</v>
      </c>
      <c r="F163" s="38" t="s">
        <v>314</v>
      </c>
      <c r="G163" s="38" t="s">
        <v>9</v>
      </c>
      <c r="H163" s="41">
        <v>906</v>
      </c>
      <c r="I163" s="41">
        <v>0</v>
      </c>
      <c r="J163" s="41">
        <f t="shared" si="2"/>
        <v>-906</v>
      </c>
      <c r="K163" s="38"/>
    </row>
    <row r="164" spans="1:11" x14ac:dyDescent="0.25">
      <c r="A164" s="38">
        <v>209</v>
      </c>
      <c r="B164" s="38" t="s">
        <v>315</v>
      </c>
      <c r="C164" s="38" t="s">
        <v>316</v>
      </c>
      <c r="D164" s="38" t="s">
        <v>6</v>
      </c>
      <c r="E164" s="38" t="s">
        <v>90</v>
      </c>
      <c r="F164" s="38" t="s">
        <v>317</v>
      </c>
      <c r="G164" s="38" t="s">
        <v>9</v>
      </c>
      <c r="H164" s="41">
        <v>0</v>
      </c>
      <c r="I164" s="41">
        <v>0</v>
      </c>
      <c r="J164" s="41">
        <f t="shared" si="2"/>
        <v>0</v>
      </c>
      <c r="K164" s="38"/>
    </row>
    <row r="165" spans="1:11" x14ac:dyDescent="0.25">
      <c r="A165" s="38">
        <v>210</v>
      </c>
      <c r="B165" s="38" t="s">
        <v>315</v>
      </c>
      <c r="C165" s="38" t="s">
        <v>318</v>
      </c>
      <c r="D165" s="38" t="s">
        <v>6</v>
      </c>
      <c r="E165" s="38" t="s">
        <v>90</v>
      </c>
      <c r="F165" s="38" t="s">
        <v>317</v>
      </c>
      <c r="G165" s="38" t="s">
        <v>9</v>
      </c>
      <c r="H165" s="41">
        <v>0</v>
      </c>
      <c r="I165" s="41">
        <v>0</v>
      </c>
      <c r="J165" s="41">
        <f t="shared" si="2"/>
        <v>0</v>
      </c>
      <c r="K165" s="38"/>
    </row>
    <row r="166" spans="1:11" x14ac:dyDescent="0.25">
      <c r="A166" s="38">
        <v>211</v>
      </c>
      <c r="B166" s="38" t="s">
        <v>315</v>
      </c>
      <c r="C166" s="38" t="s">
        <v>319</v>
      </c>
      <c r="D166" s="38" t="s">
        <v>6</v>
      </c>
      <c r="E166" s="38" t="s">
        <v>90</v>
      </c>
      <c r="F166" s="38" t="s">
        <v>317</v>
      </c>
      <c r="G166" s="38" t="s">
        <v>9</v>
      </c>
      <c r="H166" s="41">
        <v>0</v>
      </c>
      <c r="I166" s="41">
        <v>0</v>
      </c>
      <c r="J166" s="41">
        <f t="shared" si="2"/>
        <v>0</v>
      </c>
      <c r="K166" s="38"/>
    </row>
    <row r="167" spans="1:11" x14ac:dyDescent="0.25">
      <c r="A167" s="38">
        <v>212</v>
      </c>
      <c r="B167" s="38" t="s">
        <v>1151</v>
      </c>
      <c r="C167" s="38" t="s">
        <v>320</v>
      </c>
      <c r="D167" s="38" t="s">
        <v>6</v>
      </c>
      <c r="E167" s="38" t="s">
        <v>202</v>
      </c>
      <c r="F167" s="38" t="s">
        <v>321</v>
      </c>
      <c r="G167" s="38" t="s">
        <v>9</v>
      </c>
      <c r="H167" s="41">
        <v>505</v>
      </c>
      <c r="I167" s="41">
        <v>3759</v>
      </c>
      <c r="J167" s="41">
        <f t="shared" si="2"/>
        <v>3254</v>
      </c>
      <c r="K167" s="38"/>
    </row>
    <row r="168" spans="1:11" x14ac:dyDescent="0.25">
      <c r="A168" s="38">
        <v>213</v>
      </c>
      <c r="B168" s="38" t="s">
        <v>1152</v>
      </c>
      <c r="C168" s="38" t="s">
        <v>322</v>
      </c>
      <c r="D168" s="38" t="s">
        <v>6</v>
      </c>
      <c r="E168" s="38" t="s">
        <v>73</v>
      </c>
      <c r="F168" s="38" t="s">
        <v>323</v>
      </c>
      <c r="G168" s="38" t="s">
        <v>9</v>
      </c>
      <c r="H168" s="41">
        <v>1922</v>
      </c>
      <c r="I168" s="41">
        <v>241</v>
      </c>
      <c r="J168" s="41">
        <f t="shared" si="2"/>
        <v>-1681</v>
      </c>
      <c r="K168" s="38"/>
    </row>
    <row r="169" spans="1:11" x14ac:dyDescent="0.25">
      <c r="A169" s="38">
        <v>214</v>
      </c>
      <c r="B169" s="38" t="s">
        <v>1134</v>
      </c>
      <c r="C169" s="38" t="s">
        <v>324</v>
      </c>
      <c r="D169" s="38" t="s">
        <v>6</v>
      </c>
      <c r="E169" s="38" t="s">
        <v>31</v>
      </c>
      <c r="F169" s="38" t="s">
        <v>114</v>
      </c>
      <c r="G169" s="38" t="s">
        <v>9</v>
      </c>
      <c r="H169" s="41">
        <v>173</v>
      </c>
      <c r="I169" s="41">
        <v>13915</v>
      </c>
      <c r="J169" s="41">
        <f t="shared" si="2"/>
        <v>13742</v>
      </c>
      <c r="K169" s="38"/>
    </row>
    <row r="170" spans="1:11" x14ac:dyDescent="0.25">
      <c r="A170" s="38">
        <v>215</v>
      </c>
      <c r="B170" s="38" t="s">
        <v>325</v>
      </c>
      <c r="C170" s="38" t="s">
        <v>326</v>
      </c>
      <c r="D170" s="38" t="s">
        <v>6</v>
      </c>
      <c r="E170" s="38" t="s">
        <v>28</v>
      </c>
      <c r="F170" s="38" t="s">
        <v>327</v>
      </c>
      <c r="G170" s="38" t="s">
        <v>9</v>
      </c>
      <c r="H170" s="41">
        <v>1988</v>
      </c>
      <c r="I170" s="41">
        <v>9675</v>
      </c>
      <c r="J170" s="41">
        <f t="shared" si="2"/>
        <v>7687</v>
      </c>
      <c r="K170" s="38"/>
    </row>
    <row r="171" spans="1:11" x14ac:dyDescent="0.25">
      <c r="A171" s="38">
        <v>216</v>
      </c>
      <c r="B171" s="38" t="s">
        <v>47</v>
      </c>
      <c r="C171" s="38" t="s">
        <v>328</v>
      </c>
      <c r="D171" s="38" t="s">
        <v>6</v>
      </c>
      <c r="E171" s="38" t="s">
        <v>49</v>
      </c>
      <c r="F171" s="38" t="s">
        <v>329</v>
      </c>
      <c r="G171" s="38" t="s">
        <v>9</v>
      </c>
      <c r="H171" s="41">
        <v>19955</v>
      </c>
      <c r="I171" s="41">
        <v>15280</v>
      </c>
      <c r="J171" s="41">
        <f t="shared" si="2"/>
        <v>-4675</v>
      </c>
      <c r="K171" s="38"/>
    </row>
    <row r="172" spans="1:11" x14ac:dyDescent="0.25">
      <c r="A172" s="38">
        <v>218</v>
      </c>
      <c r="B172" s="38" t="s">
        <v>330</v>
      </c>
      <c r="C172" s="38" t="s">
        <v>331</v>
      </c>
      <c r="D172" s="38" t="s">
        <v>6</v>
      </c>
      <c r="E172" s="38" t="s">
        <v>82</v>
      </c>
      <c r="F172" s="38" t="s">
        <v>332</v>
      </c>
      <c r="G172" s="38" t="s">
        <v>9</v>
      </c>
      <c r="H172" s="41">
        <v>13</v>
      </c>
      <c r="I172" s="41">
        <v>30</v>
      </c>
      <c r="J172" s="41">
        <f t="shared" si="2"/>
        <v>17</v>
      </c>
      <c r="K172" s="38"/>
    </row>
    <row r="173" spans="1:11" x14ac:dyDescent="0.25">
      <c r="A173" s="38">
        <v>219</v>
      </c>
      <c r="B173" s="38" t="s">
        <v>330</v>
      </c>
      <c r="C173" s="38" t="s">
        <v>333</v>
      </c>
      <c r="D173" s="38" t="s">
        <v>6</v>
      </c>
      <c r="E173" s="38" t="s">
        <v>82</v>
      </c>
      <c r="F173" s="38" t="s">
        <v>332</v>
      </c>
      <c r="G173" s="38" t="s">
        <v>9</v>
      </c>
      <c r="H173" s="41">
        <v>79</v>
      </c>
      <c r="I173" s="41">
        <v>73</v>
      </c>
      <c r="J173" s="41">
        <f t="shared" si="2"/>
        <v>-6</v>
      </c>
      <c r="K173" s="38"/>
    </row>
    <row r="174" spans="1:11" x14ac:dyDescent="0.25">
      <c r="A174" s="38">
        <v>220</v>
      </c>
      <c r="B174" s="38" t="s">
        <v>330</v>
      </c>
      <c r="C174" s="38" t="s">
        <v>334</v>
      </c>
      <c r="D174" s="38" t="s">
        <v>6</v>
      </c>
      <c r="E174" s="38" t="s">
        <v>82</v>
      </c>
      <c r="F174" s="38" t="s">
        <v>332</v>
      </c>
      <c r="G174" s="38" t="s">
        <v>9</v>
      </c>
      <c r="H174" s="41">
        <v>196</v>
      </c>
      <c r="I174" s="41">
        <v>3852</v>
      </c>
      <c r="J174" s="41">
        <f t="shared" si="2"/>
        <v>3656</v>
      </c>
      <c r="K174" s="38"/>
    </row>
    <row r="175" spans="1:11" x14ac:dyDescent="0.25">
      <c r="A175" s="38">
        <v>221</v>
      </c>
      <c r="B175" s="38" t="s">
        <v>1153</v>
      </c>
      <c r="C175" s="38" t="s">
        <v>335</v>
      </c>
      <c r="D175" s="38" t="s">
        <v>6</v>
      </c>
      <c r="E175" s="38" t="s">
        <v>31</v>
      </c>
      <c r="F175" s="38" t="s">
        <v>336</v>
      </c>
      <c r="G175" s="38" t="s">
        <v>9</v>
      </c>
      <c r="H175" s="41">
        <v>529</v>
      </c>
      <c r="I175" s="41">
        <v>1438</v>
      </c>
      <c r="J175" s="41">
        <f t="shared" si="2"/>
        <v>909</v>
      </c>
      <c r="K175" s="38"/>
    </row>
    <row r="176" spans="1:11" x14ac:dyDescent="0.25">
      <c r="A176" s="38">
        <v>223</v>
      </c>
      <c r="B176" s="38" t="s">
        <v>1154</v>
      </c>
      <c r="C176" s="38" t="s">
        <v>337</v>
      </c>
      <c r="D176" s="38" t="s">
        <v>6</v>
      </c>
      <c r="E176" s="38" t="s">
        <v>14</v>
      </c>
      <c r="F176" s="38" t="s">
        <v>338</v>
      </c>
      <c r="G176" s="38" t="s">
        <v>9</v>
      </c>
      <c r="H176" s="41">
        <v>49</v>
      </c>
      <c r="I176" s="41">
        <v>0</v>
      </c>
      <c r="J176" s="41">
        <f t="shared" si="2"/>
        <v>-49</v>
      </c>
      <c r="K176" s="38"/>
    </row>
    <row r="177" spans="1:11" x14ac:dyDescent="0.25">
      <c r="A177" s="38">
        <v>224</v>
      </c>
      <c r="B177" s="38" t="s">
        <v>1155</v>
      </c>
      <c r="C177" s="38" t="s">
        <v>339</v>
      </c>
      <c r="D177" s="38" t="s">
        <v>6</v>
      </c>
      <c r="E177" s="38" t="s">
        <v>102</v>
      </c>
      <c r="F177" s="38" t="s">
        <v>340</v>
      </c>
      <c r="G177" s="38" t="s">
        <v>9</v>
      </c>
      <c r="H177" s="41">
        <v>0</v>
      </c>
      <c r="I177" s="41">
        <v>0</v>
      </c>
      <c r="J177" s="41">
        <f t="shared" si="2"/>
        <v>0</v>
      </c>
      <c r="K177" s="38"/>
    </row>
    <row r="178" spans="1:11" x14ac:dyDescent="0.25">
      <c r="A178" s="38">
        <v>225</v>
      </c>
      <c r="B178" s="38" t="s">
        <v>1155</v>
      </c>
      <c r="C178" s="38" t="s">
        <v>341</v>
      </c>
      <c r="D178" s="38" t="s">
        <v>6</v>
      </c>
      <c r="E178" s="38" t="s">
        <v>102</v>
      </c>
      <c r="F178" s="38" t="s">
        <v>340</v>
      </c>
      <c r="G178" s="38" t="s">
        <v>9</v>
      </c>
      <c r="H178" s="41">
        <v>705</v>
      </c>
      <c r="I178" s="41">
        <v>0</v>
      </c>
      <c r="J178" s="41">
        <f t="shared" si="2"/>
        <v>-705</v>
      </c>
      <c r="K178" s="38"/>
    </row>
    <row r="179" spans="1:11" x14ac:dyDescent="0.25">
      <c r="A179" s="38">
        <v>227</v>
      </c>
      <c r="B179" s="38" t="s">
        <v>342</v>
      </c>
      <c r="C179" s="38" t="s">
        <v>343</v>
      </c>
      <c r="D179" s="38" t="s">
        <v>6</v>
      </c>
      <c r="E179" s="38" t="s">
        <v>153</v>
      </c>
      <c r="F179" s="38" t="s">
        <v>344</v>
      </c>
      <c r="G179" s="38" t="s">
        <v>9</v>
      </c>
      <c r="H179" s="41">
        <v>0</v>
      </c>
      <c r="I179" s="41">
        <v>0</v>
      </c>
      <c r="J179" s="41">
        <f t="shared" si="2"/>
        <v>0</v>
      </c>
      <c r="K179" s="38"/>
    </row>
    <row r="180" spans="1:11" x14ac:dyDescent="0.25">
      <c r="A180" s="38">
        <v>228</v>
      </c>
      <c r="B180" s="38" t="s">
        <v>1156</v>
      </c>
      <c r="C180" s="38" t="s">
        <v>345</v>
      </c>
      <c r="D180" s="38" t="s">
        <v>6</v>
      </c>
      <c r="E180" s="38" t="s">
        <v>153</v>
      </c>
      <c r="F180" s="38" t="s">
        <v>344</v>
      </c>
      <c r="G180" s="38" t="s">
        <v>9</v>
      </c>
      <c r="H180" s="41">
        <v>1</v>
      </c>
      <c r="I180" s="41">
        <v>3</v>
      </c>
      <c r="J180" s="41">
        <f t="shared" si="2"/>
        <v>2</v>
      </c>
      <c r="K180" s="38"/>
    </row>
    <row r="181" spans="1:11" x14ac:dyDescent="0.25">
      <c r="A181" s="38">
        <v>229</v>
      </c>
      <c r="B181" s="38" t="s">
        <v>342</v>
      </c>
      <c r="C181" s="38" t="s">
        <v>346</v>
      </c>
      <c r="D181" s="38" t="s">
        <v>6</v>
      </c>
      <c r="E181" s="38" t="s">
        <v>153</v>
      </c>
      <c r="F181" s="38" t="s">
        <v>344</v>
      </c>
      <c r="G181" s="38" t="s">
        <v>9</v>
      </c>
      <c r="H181" s="41">
        <v>0</v>
      </c>
      <c r="I181" s="41">
        <v>0</v>
      </c>
      <c r="J181" s="41">
        <f t="shared" si="2"/>
        <v>0</v>
      </c>
      <c r="K181" s="38"/>
    </row>
    <row r="182" spans="1:11" x14ac:dyDescent="0.25">
      <c r="A182" s="38">
        <v>230</v>
      </c>
      <c r="B182" s="38" t="s">
        <v>342</v>
      </c>
      <c r="C182" s="38" t="s">
        <v>347</v>
      </c>
      <c r="D182" s="38" t="s">
        <v>6</v>
      </c>
      <c r="E182" s="38" t="s">
        <v>153</v>
      </c>
      <c r="F182" s="38" t="s">
        <v>344</v>
      </c>
      <c r="G182" s="38" t="s">
        <v>9</v>
      </c>
      <c r="H182" s="41">
        <v>0</v>
      </c>
      <c r="I182" s="41">
        <v>0</v>
      </c>
      <c r="J182" s="41">
        <f t="shared" si="2"/>
        <v>0</v>
      </c>
      <c r="K182" s="38"/>
    </row>
    <row r="183" spans="1:11" x14ac:dyDescent="0.25">
      <c r="A183" s="38">
        <v>231</v>
      </c>
      <c r="B183" s="38" t="s">
        <v>342</v>
      </c>
      <c r="C183" s="38" t="s">
        <v>348</v>
      </c>
      <c r="D183" s="38" t="s">
        <v>6</v>
      </c>
      <c r="E183" s="38" t="s">
        <v>153</v>
      </c>
      <c r="F183" s="38" t="s">
        <v>344</v>
      </c>
      <c r="G183" s="38" t="s">
        <v>9</v>
      </c>
      <c r="H183" s="41">
        <v>0</v>
      </c>
      <c r="I183" s="41">
        <v>0</v>
      </c>
      <c r="J183" s="41">
        <f t="shared" si="2"/>
        <v>0</v>
      </c>
      <c r="K183" s="38"/>
    </row>
    <row r="184" spans="1:11" x14ac:dyDescent="0.25">
      <c r="A184" s="38">
        <v>232</v>
      </c>
      <c r="B184" s="38" t="s">
        <v>342</v>
      </c>
      <c r="C184" s="38" t="s">
        <v>349</v>
      </c>
      <c r="D184" s="38" t="s">
        <v>6</v>
      </c>
      <c r="E184" s="38" t="s">
        <v>153</v>
      </c>
      <c r="F184" s="38" t="s">
        <v>344</v>
      </c>
      <c r="G184" s="38" t="s">
        <v>9</v>
      </c>
      <c r="H184" s="41">
        <v>90911</v>
      </c>
      <c r="I184" s="41">
        <v>20961</v>
      </c>
      <c r="J184" s="41">
        <f t="shared" si="2"/>
        <v>-69950</v>
      </c>
      <c r="K184" s="38"/>
    </row>
    <row r="185" spans="1:11" x14ac:dyDescent="0.25">
      <c r="A185" s="38">
        <v>233</v>
      </c>
      <c r="B185" s="38" t="s">
        <v>1157</v>
      </c>
      <c r="C185" s="38" t="s">
        <v>350</v>
      </c>
      <c r="D185" s="38" t="s">
        <v>6</v>
      </c>
      <c r="E185" s="38" t="s">
        <v>153</v>
      </c>
      <c r="F185" s="38" t="s">
        <v>344</v>
      </c>
      <c r="G185" s="38" t="s">
        <v>9</v>
      </c>
      <c r="H185" s="41">
        <v>0</v>
      </c>
      <c r="I185" s="41">
        <v>6</v>
      </c>
      <c r="J185" s="41">
        <f t="shared" si="2"/>
        <v>6</v>
      </c>
      <c r="K185" s="38"/>
    </row>
    <row r="186" spans="1:11" x14ac:dyDescent="0.25">
      <c r="A186" s="38">
        <v>234</v>
      </c>
      <c r="B186" s="38" t="s">
        <v>351</v>
      </c>
      <c r="C186" s="38" t="s">
        <v>1046</v>
      </c>
      <c r="D186" s="38" t="s">
        <v>6</v>
      </c>
      <c r="E186" s="38" t="s">
        <v>82</v>
      </c>
      <c r="F186" s="38" t="s">
        <v>353</v>
      </c>
      <c r="G186" s="38" t="s">
        <v>9</v>
      </c>
      <c r="H186" s="41">
        <v>756</v>
      </c>
      <c r="I186" s="41">
        <v>1967</v>
      </c>
      <c r="J186" s="41">
        <f t="shared" si="2"/>
        <v>1211</v>
      </c>
      <c r="K186" s="38"/>
    </row>
    <row r="187" spans="1:11" x14ac:dyDescent="0.25">
      <c r="A187" s="38">
        <v>235</v>
      </c>
      <c r="B187" s="38" t="s">
        <v>1158</v>
      </c>
      <c r="C187" s="38" t="s">
        <v>354</v>
      </c>
      <c r="D187" s="38" t="s">
        <v>6</v>
      </c>
      <c r="E187" s="38" t="s">
        <v>14</v>
      </c>
      <c r="F187" s="38" t="s">
        <v>296</v>
      </c>
      <c r="G187" s="38" t="s">
        <v>9</v>
      </c>
      <c r="H187" s="41">
        <v>530</v>
      </c>
      <c r="I187" s="41">
        <v>0</v>
      </c>
      <c r="J187" s="41">
        <f t="shared" si="2"/>
        <v>-530</v>
      </c>
      <c r="K187" s="38"/>
    </row>
    <row r="188" spans="1:11" x14ac:dyDescent="0.25">
      <c r="A188" s="38">
        <v>236</v>
      </c>
      <c r="B188" s="38" t="s">
        <v>1158</v>
      </c>
      <c r="C188" s="38" t="s">
        <v>355</v>
      </c>
      <c r="D188" s="38" t="s">
        <v>6</v>
      </c>
      <c r="E188" s="38" t="s">
        <v>117</v>
      </c>
      <c r="F188" s="38" t="s">
        <v>356</v>
      </c>
      <c r="G188" s="38" t="s">
        <v>9</v>
      </c>
      <c r="H188" s="41">
        <v>597</v>
      </c>
      <c r="I188" s="41">
        <v>0</v>
      </c>
      <c r="J188" s="41">
        <f t="shared" si="2"/>
        <v>-597</v>
      </c>
      <c r="K188" s="38"/>
    </row>
    <row r="189" spans="1:11" x14ac:dyDescent="0.25">
      <c r="A189" s="38">
        <v>237</v>
      </c>
      <c r="B189" s="38" t="s">
        <v>1158</v>
      </c>
      <c r="C189" s="38" t="s">
        <v>357</v>
      </c>
      <c r="D189" s="38" t="s">
        <v>6</v>
      </c>
      <c r="E189" s="38" t="s">
        <v>97</v>
      </c>
      <c r="F189" s="38" t="s">
        <v>314</v>
      </c>
      <c r="G189" s="38" t="s">
        <v>9</v>
      </c>
      <c r="H189" s="41">
        <v>1000</v>
      </c>
      <c r="I189" s="41">
        <v>0</v>
      </c>
      <c r="J189" s="41">
        <f t="shared" si="2"/>
        <v>-1000</v>
      </c>
      <c r="K189" s="38"/>
    </row>
    <row r="190" spans="1:11" x14ac:dyDescent="0.25">
      <c r="A190" s="38">
        <v>238</v>
      </c>
      <c r="B190" s="38" t="s">
        <v>1158</v>
      </c>
      <c r="C190" s="38" t="s">
        <v>358</v>
      </c>
      <c r="D190" s="38" t="s">
        <v>6</v>
      </c>
      <c r="E190" s="38" t="s">
        <v>82</v>
      </c>
      <c r="F190" s="38" t="s">
        <v>359</v>
      </c>
      <c r="G190" s="38" t="s">
        <v>9</v>
      </c>
      <c r="H190" s="41">
        <v>391</v>
      </c>
      <c r="I190" s="41">
        <v>0</v>
      </c>
      <c r="J190" s="41">
        <f t="shared" si="2"/>
        <v>-391</v>
      </c>
      <c r="K190" s="38"/>
    </row>
    <row r="191" spans="1:11" x14ac:dyDescent="0.25">
      <c r="A191" s="38">
        <v>239</v>
      </c>
      <c r="B191" s="38" t="s">
        <v>207</v>
      </c>
      <c r="C191" s="38" t="s">
        <v>360</v>
      </c>
      <c r="D191" s="38" t="s">
        <v>6</v>
      </c>
      <c r="E191" s="38" t="s">
        <v>90</v>
      </c>
      <c r="F191" s="38" t="s">
        <v>361</v>
      </c>
      <c r="G191" s="38" t="s">
        <v>9</v>
      </c>
      <c r="H191" s="41">
        <v>452</v>
      </c>
      <c r="I191" s="41">
        <v>0</v>
      </c>
      <c r="J191" s="41">
        <f t="shared" si="2"/>
        <v>-452</v>
      </c>
      <c r="K191" s="38"/>
    </row>
    <row r="192" spans="1:11" x14ac:dyDescent="0.25">
      <c r="A192" s="38">
        <v>240</v>
      </c>
      <c r="B192" s="38" t="s">
        <v>207</v>
      </c>
      <c r="C192" s="38" t="s">
        <v>362</v>
      </c>
      <c r="D192" s="38" t="s">
        <v>6</v>
      </c>
      <c r="E192" s="38" t="s">
        <v>97</v>
      </c>
      <c r="F192" s="38" t="s">
        <v>98</v>
      </c>
      <c r="G192" s="38" t="s">
        <v>9</v>
      </c>
      <c r="H192" s="41">
        <v>1618</v>
      </c>
      <c r="I192" s="41">
        <v>0</v>
      </c>
      <c r="J192" s="41">
        <f t="shared" si="2"/>
        <v>-1618</v>
      </c>
      <c r="K192" s="38"/>
    </row>
    <row r="193" spans="1:11" x14ac:dyDescent="0.25">
      <c r="A193" s="38">
        <v>241</v>
      </c>
      <c r="B193" s="38" t="s">
        <v>207</v>
      </c>
      <c r="C193" s="38" t="s">
        <v>363</v>
      </c>
      <c r="D193" s="38" t="s">
        <v>6</v>
      </c>
      <c r="E193" s="38" t="s">
        <v>202</v>
      </c>
      <c r="F193" s="38" t="s">
        <v>203</v>
      </c>
      <c r="G193" s="38" t="s">
        <v>9</v>
      </c>
      <c r="H193" s="41">
        <v>207</v>
      </c>
      <c r="I193" s="41">
        <v>0</v>
      </c>
      <c r="J193" s="41">
        <f t="shared" si="2"/>
        <v>-207</v>
      </c>
      <c r="K193" s="38"/>
    </row>
    <row r="194" spans="1:11" x14ac:dyDescent="0.25">
      <c r="A194" s="38">
        <v>242</v>
      </c>
      <c r="B194" s="38" t="s">
        <v>207</v>
      </c>
      <c r="C194" s="38" t="s">
        <v>364</v>
      </c>
      <c r="D194" s="38" t="s">
        <v>6</v>
      </c>
      <c r="E194" s="38" t="s">
        <v>90</v>
      </c>
      <c r="F194" s="38" t="s">
        <v>254</v>
      </c>
      <c r="G194" s="38" t="s">
        <v>9</v>
      </c>
      <c r="H194" s="41">
        <v>385</v>
      </c>
      <c r="I194" s="41">
        <v>0</v>
      </c>
      <c r="J194" s="41">
        <f t="shared" si="2"/>
        <v>-385</v>
      </c>
      <c r="K194" s="38"/>
    </row>
    <row r="195" spans="1:11" x14ac:dyDescent="0.25">
      <c r="A195" s="38">
        <v>243</v>
      </c>
      <c r="B195" s="38" t="s">
        <v>1159</v>
      </c>
      <c r="C195" s="38" t="s">
        <v>365</v>
      </c>
      <c r="D195" s="38" t="s">
        <v>6</v>
      </c>
      <c r="E195" s="38" t="s">
        <v>211</v>
      </c>
      <c r="F195" s="38" t="s">
        <v>366</v>
      </c>
      <c r="G195" s="38" t="s">
        <v>9</v>
      </c>
      <c r="H195" s="41">
        <v>167</v>
      </c>
      <c r="I195" s="41">
        <v>25</v>
      </c>
      <c r="J195" s="41">
        <f t="shared" si="2"/>
        <v>-142</v>
      </c>
      <c r="K195" s="38"/>
    </row>
    <row r="196" spans="1:11" x14ac:dyDescent="0.25">
      <c r="A196" s="38">
        <v>244</v>
      </c>
      <c r="B196" s="38" t="s">
        <v>1159</v>
      </c>
      <c r="C196" s="38" t="s">
        <v>367</v>
      </c>
      <c r="D196" s="38" t="s">
        <v>6</v>
      </c>
      <c r="E196" s="38" t="s">
        <v>211</v>
      </c>
      <c r="F196" s="38" t="s">
        <v>368</v>
      </c>
      <c r="G196" s="38" t="s">
        <v>9</v>
      </c>
      <c r="H196" s="41">
        <v>0</v>
      </c>
      <c r="I196" s="41">
        <v>137</v>
      </c>
      <c r="J196" s="41">
        <f t="shared" si="2"/>
        <v>137</v>
      </c>
      <c r="K196" s="38"/>
    </row>
    <row r="197" spans="1:11" x14ac:dyDescent="0.25">
      <c r="A197" s="38">
        <v>245</v>
      </c>
      <c r="B197" s="38" t="s">
        <v>1159</v>
      </c>
      <c r="C197" s="38" t="s">
        <v>369</v>
      </c>
      <c r="D197" s="38" t="s">
        <v>6</v>
      </c>
      <c r="E197" s="38" t="s">
        <v>211</v>
      </c>
      <c r="F197" s="38" t="s">
        <v>370</v>
      </c>
      <c r="G197" s="38" t="s">
        <v>9</v>
      </c>
      <c r="H197" s="41">
        <v>1955</v>
      </c>
      <c r="I197" s="41">
        <v>255</v>
      </c>
      <c r="J197" s="41">
        <f t="shared" si="2"/>
        <v>-1700</v>
      </c>
      <c r="K197" s="38"/>
    </row>
    <row r="198" spans="1:11" x14ac:dyDescent="0.25">
      <c r="A198" s="38">
        <v>246</v>
      </c>
      <c r="B198" s="38" t="s">
        <v>351</v>
      </c>
      <c r="C198" s="38" t="s">
        <v>371</v>
      </c>
      <c r="D198" s="38" t="s">
        <v>6</v>
      </c>
      <c r="E198" s="38" t="s">
        <v>211</v>
      </c>
      <c r="F198" s="38" t="s">
        <v>372</v>
      </c>
      <c r="G198" s="38" t="s">
        <v>9</v>
      </c>
      <c r="H198" s="41">
        <v>168</v>
      </c>
      <c r="I198" s="41">
        <v>1772</v>
      </c>
      <c r="J198" s="41">
        <f t="shared" ref="J198:J261" si="3">I198-H198</f>
        <v>1604</v>
      </c>
      <c r="K198" s="38"/>
    </row>
    <row r="199" spans="1:11" x14ac:dyDescent="0.25">
      <c r="A199" s="38">
        <v>247</v>
      </c>
      <c r="B199" s="38" t="s">
        <v>1160</v>
      </c>
      <c r="C199" s="38" t="s">
        <v>373</v>
      </c>
      <c r="D199" s="38" t="s">
        <v>6</v>
      </c>
      <c r="E199" s="38" t="s">
        <v>7</v>
      </c>
      <c r="F199" s="38" t="s">
        <v>374</v>
      </c>
      <c r="G199" s="38" t="s">
        <v>9</v>
      </c>
      <c r="H199" s="41">
        <v>192</v>
      </c>
      <c r="I199" s="41">
        <v>2718</v>
      </c>
      <c r="J199" s="41">
        <f t="shared" si="3"/>
        <v>2526</v>
      </c>
      <c r="K199" s="38"/>
    </row>
    <row r="200" spans="1:11" x14ac:dyDescent="0.25">
      <c r="A200" s="38">
        <v>248</v>
      </c>
      <c r="B200" s="38" t="s">
        <v>1129</v>
      </c>
      <c r="C200" s="38" t="s">
        <v>375</v>
      </c>
      <c r="D200" s="38" t="s">
        <v>6</v>
      </c>
      <c r="E200" s="38" t="s">
        <v>31</v>
      </c>
      <c r="F200" s="38" t="s">
        <v>376</v>
      </c>
      <c r="G200" s="38" t="s">
        <v>9</v>
      </c>
      <c r="H200" s="41">
        <v>166</v>
      </c>
      <c r="I200" s="41">
        <v>68</v>
      </c>
      <c r="J200" s="41">
        <f t="shared" si="3"/>
        <v>-98</v>
      </c>
      <c r="K200" s="38"/>
    </row>
    <row r="201" spans="1:11" x14ac:dyDescent="0.25">
      <c r="A201" s="38">
        <v>249</v>
      </c>
      <c r="B201" s="38" t="s">
        <v>1129</v>
      </c>
      <c r="C201" s="38" t="s">
        <v>377</v>
      </c>
      <c r="D201" s="38" t="s">
        <v>6</v>
      </c>
      <c r="E201" s="38" t="s">
        <v>31</v>
      </c>
      <c r="F201" s="38" t="s">
        <v>376</v>
      </c>
      <c r="G201" s="38" t="s">
        <v>9</v>
      </c>
      <c r="H201" s="41">
        <v>0</v>
      </c>
      <c r="I201" s="41">
        <v>0</v>
      </c>
      <c r="J201" s="41">
        <f t="shared" si="3"/>
        <v>0</v>
      </c>
      <c r="K201" s="38"/>
    </row>
    <row r="202" spans="1:11" x14ac:dyDescent="0.25">
      <c r="A202" s="38">
        <v>250</v>
      </c>
      <c r="B202" s="38" t="s">
        <v>1159</v>
      </c>
      <c r="C202" s="38" t="s">
        <v>378</v>
      </c>
      <c r="D202" s="38" t="s">
        <v>6</v>
      </c>
      <c r="E202" s="38" t="s">
        <v>211</v>
      </c>
      <c r="F202" s="38" t="s">
        <v>366</v>
      </c>
      <c r="G202" s="38" t="s">
        <v>9</v>
      </c>
      <c r="H202" s="41">
        <v>35226</v>
      </c>
      <c r="I202" s="41">
        <v>33677</v>
      </c>
      <c r="J202" s="41">
        <f t="shared" si="3"/>
        <v>-1549</v>
      </c>
      <c r="K202" s="38"/>
    </row>
    <row r="203" spans="1:11" x14ac:dyDescent="0.25">
      <c r="A203" s="38">
        <v>251</v>
      </c>
      <c r="B203" s="38" t="s">
        <v>379</v>
      </c>
      <c r="C203" s="38" t="s">
        <v>380</v>
      </c>
      <c r="D203" s="38" t="s">
        <v>6</v>
      </c>
      <c r="E203" s="38" t="s">
        <v>97</v>
      </c>
      <c r="F203" s="38" t="s">
        <v>381</v>
      </c>
      <c r="G203" s="38" t="s">
        <v>9</v>
      </c>
      <c r="H203" s="41">
        <v>0</v>
      </c>
      <c r="I203" s="41">
        <v>0</v>
      </c>
      <c r="J203" s="41">
        <f t="shared" si="3"/>
        <v>0</v>
      </c>
      <c r="K203" s="38"/>
    </row>
    <row r="204" spans="1:11" x14ac:dyDescent="0.25">
      <c r="A204" s="38">
        <v>252</v>
      </c>
      <c r="B204" s="38" t="s">
        <v>1129</v>
      </c>
      <c r="C204" s="38" t="s">
        <v>382</v>
      </c>
      <c r="D204" s="38" t="s">
        <v>6</v>
      </c>
      <c r="E204" s="38" t="s">
        <v>61</v>
      </c>
      <c r="F204" s="38" t="s">
        <v>383</v>
      </c>
      <c r="G204" s="38" t="s">
        <v>9</v>
      </c>
      <c r="H204" s="41">
        <v>130</v>
      </c>
      <c r="I204" s="41">
        <v>518</v>
      </c>
      <c r="J204" s="41">
        <f t="shared" si="3"/>
        <v>388</v>
      </c>
      <c r="K204" s="38"/>
    </row>
    <row r="205" spans="1:11" x14ac:dyDescent="0.25">
      <c r="A205" s="38">
        <v>253</v>
      </c>
      <c r="B205" s="38" t="s">
        <v>138</v>
      </c>
      <c r="C205" s="38" t="s">
        <v>384</v>
      </c>
      <c r="D205" s="38" t="s">
        <v>6</v>
      </c>
      <c r="E205" s="38" t="s">
        <v>14</v>
      </c>
      <c r="F205" s="38" t="s">
        <v>385</v>
      </c>
      <c r="G205" s="38" t="s">
        <v>9</v>
      </c>
      <c r="H205" s="41">
        <v>0</v>
      </c>
      <c r="I205" s="41">
        <v>0</v>
      </c>
      <c r="J205" s="41">
        <f t="shared" si="3"/>
        <v>0</v>
      </c>
      <c r="K205" s="38"/>
    </row>
    <row r="206" spans="1:11" x14ac:dyDescent="0.25">
      <c r="A206" s="38">
        <v>254</v>
      </c>
      <c r="B206" s="38" t="s">
        <v>1161</v>
      </c>
      <c r="C206" s="38" t="s">
        <v>386</v>
      </c>
      <c r="D206" s="38" t="s">
        <v>6</v>
      </c>
      <c r="E206" s="38" t="s">
        <v>82</v>
      </c>
      <c r="F206" s="38" t="s">
        <v>387</v>
      </c>
      <c r="G206" s="38" t="s">
        <v>9</v>
      </c>
      <c r="H206" s="41">
        <v>23</v>
      </c>
      <c r="I206" s="41">
        <v>0</v>
      </c>
      <c r="J206" s="41">
        <f t="shared" si="3"/>
        <v>-23</v>
      </c>
      <c r="K206" s="38"/>
    </row>
    <row r="207" spans="1:11" x14ac:dyDescent="0.25">
      <c r="A207" s="38">
        <v>255</v>
      </c>
      <c r="B207" s="38" t="s">
        <v>379</v>
      </c>
      <c r="C207" s="38" t="s">
        <v>388</v>
      </c>
      <c r="D207" s="38" t="s">
        <v>6</v>
      </c>
      <c r="E207" s="38" t="s">
        <v>97</v>
      </c>
      <c r="F207" s="38" t="s">
        <v>381</v>
      </c>
      <c r="G207" s="38" t="s">
        <v>9</v>
      </c>
      <c r="H207" s="41">
        <v>0</v>
      </c>
      <c r="I207" s="41">
        <v>6852</v>
      </c>
      <c r="J207" s="41">
        <f t="shared" si="3"/>
        <v>6852</v>
      </c>
      <c r="K207" s="38"/>
    </row>
    <row r="208" spans="1:11" x14ac:dyDescent="0.25">
      <c r="A208" s="38">
        <v>256</v>
      </c>
      <c r="B208" s="38" t="s">
        <v>138</v>
      </c>
      <c r="C208" s="38" t="s">
        <v>389</v>
      </c>
      <c r="D208" s="38" t="s">
        <v>6</v>
      </c>
      <c r="E208" s="38" t="s">
        <v>90</v>
      </c>
      <c r="F208" s="38" t="s">
        <v>254</v>
      </c>
      <c r="G208" s="38" t="s">
        <v>9</v>
      </c>
      <c r="H208" s="41">
        <v>346</v>
      </c>
      <c r="I208" s="41">
        <v>14088</v>
      </c>
      <c r="J208" s="41">
        <f t="shared" si="3"/>
        <v>13742</v>
      </c>
      <c r="K208" s="38"/>
    </row>
    <row r="209" spans="1:11" x14ac:dyDescent="0.25">
      <c r="A209" s="38">
        <v>258</v>
      </c>
      <c r="B209" s="38" t="s">
        <v>138</v>
      </c>
      <c r="C209" s="38" t="s">
        <v>390</v>
      </c>
      <c r="D209" s="38" t="s">
        <v>6</v>
      </c>
      <c r="E209" s="38" t="s">
        <v>90</v>
      </c>
      <c r="F209" s="38" t="s">
        <v>254</v>
      </c>
      <c r="G209" s="38" t="s">
        <v>9</v>
      </c>
      <c r="H209" s="41">
        <v>3655</v>
      </c>
      <c r="I209" s="41">
        <v>588</v>
      </c>
      <c r="J209" s="41">
        <f t="shared" si="3"/>
        <v>-3067</v>
      </c>
      <c r="K209" s="38"/>
    </row>
    <row r="210" spans="1:11" x14ac:dyDescent="0.25">
      <c r="A210" s="38">
        <v>259</v>
      </c>
      <c r="B210" s="38" t="s">
        <v>351</v>
      </c>
      <c r="C210" s="38" t="s">
        <v>391</v>
      </c>
      <c r="D210" s="38" t="s">
        <v>6</v>
      </c>
      <c r="E210" s="38" t="s">
        <v>82</v>
      </c>
      <c r="F210" s="38" t="s">
        <v>392</v>
      </c>
      <c r="G210" s="38" t="s">
        <v>9</v>
      </c>
      <c r="H210" s="41">
        <v>466</v>
      </c>
      <c r="I210" s="41">
        <v>2685</v>
      </c>
      <c r="J210" s="41">
        <f t="shared" si="3"/>
        <v>2219</v>
      </c>
      <c r="K210" s="38"/>
    </row>
    <row r="211" spans="1:11" x14ac:dyDescent="0.25">
      <c r="A211" s="38">
        <v>260</v>
      </c>
      <c r="B211" s="38" t="s">
        <v>1161</v>
      </c>
      <c r="C211" s="38" t="s">
        <v>393</v>
      </c>
      <c r="D211" s="38" t="s">
        <v>6</v>
      </c>
      <c r="E211" s="38" t="s">
        <v>82</v>
      </c>
      <c r="F211" s="38" t="s">
        <v>387</v>
      </c>
      <c r="G211" s="38" t="s">
        <v>9</v>
      </c>
      <c r="H211" s="41">
        <v>0</v>
      </c>
      <c r="I211" s="41">
        <v>0</v>
      </c>
      <c r="J211" s="41">
        <f t="shared" si="3"/>
        <v>0</v>
      </c>
      <c r="K211" s="38"/>
    </row>
    <row r="212" spans="1:11" x14ac:dyDescent="0.25">
      <c r="A212" s="38">
        <v>261</v>
      </c>
      <c r="B212" s="38" t="s">
        <v>1161</v>
      </c>
      <c r="C212" s="38" t="s">
        <v>394</v>
      </c>
      <c r="D212" s="38" t="s">
        <v>6</v>
      </c>
      <c r="E212" s="38" t="s">
        <v>82</v>
      </c>
      <c r="F212" s="38" t="s">
        <v>387</v>
      </c>
      <c r="G212" s="38" t="s">
        <v>9</v>
      </c>
      <c r="H212" s="41">
        <v>0</v>
      </c>
      <c r="I212" s="41">
        <v>0</v>
      </c>
      <c r="J212" s="41">
        <f t="shared" si="3"/>
        <v>0</v>
      </c>
      <c r="K212" s="38"/>
    </row>
    <row r="213" spans="1:11" x14ac:dyDescent="0.25">
      <c r="A213" s="38">
        <v>262</v>
      </c>
      <c r="B213" s="38" t="s">
        <v>138</v>
      </c>
      <c r="C213" s="38" t="s">
        <v>395</v>
      </c>
      <c r="D213" s="38" t="s">
        <v>6</v>
      </c>
      <c r="E213" s="38" t="s">
        <v>90</v>
      </c>
      <c r="F213" s="38" t="s">
        <v>254</v>
      </c>
      <c r="G213" s="38" t="s">
        <v>9</v>
      </c>
      <c r="H213" s="41">
        <v>5467</v>
      </c>
      <c r="I213" s="41">
        <v>533</v>
      </c>
      <c r="J213" s="41">
        <f t="shared" si="3"/>
        <v>-4934</v>
      </c>
      <c r="K213" s="38"/>
    </row>
    <row r="214" spans="1:11" x14ac:dyDescent="0.25">
      <c r="A214" s="38">
        <v>263</v>
      </c>
      <c r="B214" s="38" t="s">
        <v>396</v>
      </c>
      <c r="C214" s="38" t="s">
        <v>397</v>
      </c>
      <c r="D214" s="38" t="s">
        <v>6</v>
      </c>
      <c r="E214" s="38" t="s">
        <v>196</v>
      </c>
      <c r="F214" s="38" t="s">
        <v>398</v>
      </c>
      <c r="G214" s="38" t="s">
        <v>9</v>
      </c>
      <c r="H214" s="41">
        <v>20980</v>
      </c>
      <c r="I214" s="41">
        <v>5265</v>
      </c>
      <c r="J214" s="41">
        <f t="shared" si="3"/>
        <v>-15715</v>
      </c>
      <c r="K214" s="38"/>
    </row>
    <row r="215" spans="1:11" x14ac:dyDescent="0.25">
      <c r="A215" s="38">
        <v>264</v>
      </c>
      <c r="B215" s="38" t="s">
        <v>351</v>
      </c>
      <c r="C215" s="38" t="s">
        <v>399</v>
      </c>
      <c r="D215" s="38" t="s">
        <v>6</v>
      </c>
      <c r="E215" s="38" t="s">
        <v>49</v>
      </c>
      <c r="F215" s="38" t="s">
        <v>400</v>
      </c>
      <c r="G215" s="38" t="s">
        <v>9</v>
      </c>
      <c r="H215" s="41">
        <v>718</v>
      </c>
      <c r="I215" s="41">
        <v>2148</v>
      </c>
      <c r="J215" s="41">
        <f t="shared" si="3"/>
        <v>1430</v>
      </c>
      <c r="K215" s="38"/>
    </row>
    <row r="216" spans="1:11" x14ac:dyDescent="0.25">
      <c r="A216" s="38">
        <v>266</v>
      </c>
      <c r="B216" s="38" t="s">
        <v>1159</v>
      </c>
      <c r="C216" s="38" t="s">
        <v>401</v>
      </c>
      <c r="D216" s="38" t="s">
        <v>6</v>
      </c>
      <c r="E216" s="38" t="s">
        <v>117</v>
      </c>
      <c r="F216" s="38" t="s">
        <v>356</v>
      </c>
      <c r="G216" s="38" t="s">
        <v>9</v>
      </c>
      <c r="H216" s="41">
        <v>260936</v>
      </c>
      <c r="I216" s="41">
        <v>115392</v>
      </c>
      <c r="J216" s="41">
        <f t="shared" si="3"/>
        <v>-145544</v>
      </c>
      <c r="K216" s="38"/>
    </row>
    <row r="217" spans="1:11" x14ac:dyDescent="0.25">
      <c r="A217" s="38">
        <v>269</v>
      </c>
      <c r="B217" s="38" t="s">
        <v>1094</v>
      </c>
      <c r="C217" s="38" t="s">
        <v>402</v>
      </c>
      <c r="D217" s="38" t="s">
        <v>6</v>
      </c>
      <c r="E217" s="38" t="s">
        <v>45</v>
      </c>
      <c r="F217" s="38" t="s">
        <v>403</v>
      </c>
      <c r="G217" s="38" t="s">
        <v>9</v>
      </c>
      <c r="H217" s="41">
        <v>7448</v>
      </c>
      <c r="I217" s="41">
        <v>2204</v>
      </c>
      <c r="J217" s="41">
        <f t="shared" si="3"/>
        <v>-5244</v>
      </c>
      <c r="K217" s="38"/>
    </row>
    <row r="218" spans="1:11" x14ac:dyDescent="0.25">
      <c r="A218" s="38">
        <v>271</v>
      </c>
      <c r="B218" s="38" t="s">
        <v>404</v>
      </c>
      <c r="C218" s="38" t="s">
        <v>405</v>
      </c>
      <c r="D218" s="38" t="s">
        <v>6</v>
      </c>
      <c r="E218" s="38" t="s">
        <v>14</v>
      </c>
      <c r="F218" s="38" t="s">
        <v>406</v>
      </c>
      <c r="G218" s="38" t="s">
        <v>9</v>
      </c>
      <c r="H218" s="41">
        <v>802</v>
      </c>
      <c r="I218" s="41">
        <v>9779</v>
      </c>
      <c r="J218" s="41">
        <f t="shared" si="3"/>
        <v>8977</v>
      </c>
      <c r="K218" s="38"/>
    </row>
    <row r="219" spans="1:11" x14ac:dyDescent="0.25">
      <c r="A219" s="38">
        <v>272</v>
      </c>
      <c r="B219" s="38" t="s">
        <v>1162</v>
      </c>
      <c r="C219" s="38" t="s">
        <v>407</v>
      </c>
      <c r="D219" s="38" t="s">
        <v>6</v>
      </c>
      <c r="E219" s="38" t="s">
        <v>14</v>
      </c>
      <c r="F219" s="38" t="s">
        <v>408</v>
      </c>
      <c r="G219" s="38" t="s">
        <v>9</v>
      </c>
      <c r="H219" s="41">
        <v>8</v>
      </c>
      <c r="I219" s="41">
        <v>0</v>
      </c>
      <c r="J219" s="41">
        <f t="shared" si="3"/>
        <v>-8</v>
      </c>
      <c r="K219" s="38"/>
    </row>
    <row r="220" spans="1:11" x14ac:dyDescent="0.25">
      <c r="A220" s="38">
        <v>273</v>
      </c>
      <c r="B220" s="38" t="s">
        <v>404</v>
      </c>
      <c r="C220" s="38" t="s">
        <v>409</v>
      </c>
      <c r="D220" s="38" t="s">
        <v>6</v>
      </c>
      <c r="E220" s="38" t="s">
        <v>14</v>
      </c>
      <c r="F220" s="38" t="s">
        <v>338</v>
      </c>
      <c r="G220" s="38" t="s">
        <v>9</v>
      </c>
      <c r="H220" s="41">
        <v>23</v>
      </c>
      <c r="I220" s="41">
        <v>29</v>
      </c>
      <c r="J220" s="41">
        <f t="shared" si="3"/>
        <v>6</v>
      </c>
      <c r="K220" s="38"/>
    </row>
    <row r="221" spans="1:11" x14ac:dyDescent="0.25">
      <c r="A221" s="38">
        <v>274</v>
      </c>
      <c r="B221" s="38" t="s">
        <v>404</v>
      </c>
      <c r="C221" s="38" t="s">
        <v>410</v>
      </c>
      <c r="D221" s="38" t="s">
        <v>6</v>
      </c>
      <c r="E221" s="38" t="s">
        <v>14</v>
      </c>
      <c r="F221" s="38" t="s">
        <v>408</v>
      </c>
      <c r="G221" s="38" t="s">
        <v>9</v>
      </c>
      <c r="H221" s="41">
        <v>81136</v>
      </c>
      <c r="I221" s="41">
        <v>94063</v>
      </c>
      <c r="J221" s="41">
        <f t="shared" si="3"/>
        <v>12927</v>
      </c>
      <c r="K221" s="38"/>
    </row>
    <row r="222" spans="1:11" x14ac:dyDescent="0.25">
      <c r="A222" s="38">
        <v>275</v>
      </c>
      <c r="B222" s="38" t="s">
        <v>411</v>
      </c>
      <c r="C222" s="38" t="s">
        <v>412</v>
      </c>
      <c r="D222" s="38" t="s">
        <v>6</v>
      </c>
      <c r="E222" s="38" t="s">
        <v>28</v>
      </c>
      <c r="F222" s="38" t="s">
        <v>413</v>
      </c>
      <c r="G222" s="38" t="s">
        <v>9</v>
      </c>
      <c r="H222" s="41">
        <v>308</v>
      </c>
      <c r="I222" s="41">
        <v>5802</v>
      </c>
      <c r="J222" s="41">
        <f t="shared" si="3"/>
        <v>5494</v>
      </c>
      <c r="K222" s="38"/>
    </row>
    <row r="223" spans="1:11" x14ac:dyDescent="0.25">
      <c r="A223" s="38">
        <v>276</v>
      </c>
      <c r="B223" s="38" t="s">
        <v>404</v>
      </c>
      <c r="C223" s="38" t="s">
        <v>414</v>
      </c>
      <c r="D223" s="38" t="s">
        <v>6</v>
      </c>
      <c r="E223" s="38" t="s">
        <v>14</v>
      </c>
      <c r="F223" s="38" t="s">
        <v>338</v>
      </c>
      <c r="G223" s="38" t="s">
        <v>9</v>
      </c>
      <c r="H223" s="41">
        <v>0</v>
      </c>
      <c r="I223" s="41">
        <v>1943</v>
      </c>
      <c r="J223" s="41">
        <f t="shared" si="3"/>
        <v>1943</v>
      </c>
      <c r="K223" s="38"/>
    </row>
    <row r="224" spans="1:11" x14ac:dyDescent="0.25">
      <c r="A224" s="38">
        <v>277</v>
      </c>
      <c r="B224" s="38" t="s">
        <v>162</v>
      </c>
      <c r="C224" s="38" t="s">
        <v>415</v>
      </c>
      <c r="D224" s="38" t="s">
        <v>6</v>
      </c>
      <c r="E224" s="38" t="s">
        <v>82</v>
      </c>
      <c r="F224" s="38" t="s">
        <v>166</v>
      </c>
      <c r="G224" s="38" t="s">
        <v>9</v>
      </c>
      <c r="H224" s="41">
        <v>7411</v>
      </c>
      <c r="I224" s="41">
        <v>763</v>
      </c>
      <c r="J224" s="41">
        <f t="shared" si="3"/>
        <v>-6648</v>
      </c>
      <c r="K224" s="38"/>
    </row>
    <row r="225" spans="1:11" x14ac:dyDescent="0.25">
      <c r="A225" s="38">
        <v>278</v>
      </c>
      <c r="B225" s="38" t="s">
        <v>416</v>
      </c>
      <c r="C225" s="38" t="s">
        <v>417</v>
      </c>
      <c r="D225" s="38" t="s">
        <v>6</v>
      </c>
      <c r="E225" s="38" t="s">
        <v>73</v>
      </c>
      <c r="F225" s="38" t="s">
        <v>418</v>
      </c>
      <c r="G225" s="38" t="s">
        <v>9</v>
      </c>
      <c r="H225" s="41">
        <v>25296</v>
      </c>
      <c r="I225" s="41">
        <v>7729</v>
      </c>
      <c r="J225" s="41">
        <f t="shared" si="3"/>
        <v>-17567</v>
      </c>
      <c r="K225" s="38"/>
    </row>
    <row r="226" spans="1:11" x14ac:dyDescent="0.25">
      <c r="A226" s="38">
        <v>279</v>
      </c>
      <c r="B226" s="38" t="s">
        <v>1142</v>
      </c>
      <c r="C226" s="38" t="s">
        <v>419</v>
      </c>
      <c r="D226" s="38" t="s">
        <v>6</v>
      </c>
      <c r="E226" s="38" t="s">
        <v>117</v>
      </c>
      <c r="F226" s="38" t="s">
        <v>420</v>
      </c>
      <c r="G226" s="38" t="s">
        <v>9</v>
      </c>
      <c r="H226" s="41">
        <v>259912</v>
      </c>
      <c r="I226" s="41">
        <v>50705</v>
      </c>
      <c r="J226" s="41">
        <f t="shared" si="3"/>
        <v>-209207</v>
      </c>
      <c r="K226" s="38"/>
    </row>
    <row r="227" spans="1:11" x14ac:dyDescent="0.25">
      <c r="A227" s="38">
        <v>280</v>
      </c>
      <c r="B227" s="38" t="s">
        <v>1142</v>
      </c>
      <c r="C227" s="38" t="s">
        <v>225</v>
      </c>
      <c r="D227" s="38" t="s">
        <v>6</v>
      </c>
      <c r="E227" s="38" t="s">
        <v>117</v>
      </c>
      <c r="F227" s="38" t="s">
        <v>420</v>
      </c>
      <c r="G227" s="38" t="s">
        <v>9</v>
      </c>
      <c r="H227" s="41">
        <v>9387</v>
      </c>
      <c r="I227" s="41">
        <v>12419</v>
      </c>
      <c r="J227" s="41">
        <f t="shared" si="3"/>
        <v>3032</v>
      </c>
      <c r="K227" s="38"/>
    </row>
    <row r="228" spans="1:11" x14ac:dyDescent="0.25">
      <c r="A228" s="38">
        <v>281</v>
      </c>
      <c r="B228" s="38" t="s">
        <v>1142</v>
      </c>
      <c r="C228" s="38" t="s">
        <v>421</v>
      </c>
      <c r="D228" s="38" t="s">
        <v>6</v>
      </c>
      <c r="E228" s="38" t="s">
        <v>117</v>
      </c>
      <c r="F228" s="38" t="s">
        <v>420</v>
      </c>
      <c r="G228" s="38" t="s">
        <v>9</v>
      </c>
      <c r="H228" s="41">
        <v>0</v>
      </c>
      <c r="I228" s="41">
        <v>142</v>
      </c>
      <c r="J228" s="41">
        <f t="shared" si="3"/>
        <v>142</v>
      </c>
      <c r="K228" s="38"/>
    </row>
    <row r="229" spans="1:11" x14ac:dyDescent="0.25">
      <c r="A229" s="38">
        <v>282</v>
      </c>
      <c r="B229" s="38" t="s">
        <v>1142</v>
      </c>
      <c r="C229" s="38" t="s">
        <v>422</v>
      </c>
      <c r="D229" s="38" t="s">
        <v>6</v>
      </c>
      <c r="E229" s="38" t="s">
        <v>117</v>
      </c>
      <c r="F229" s="38" t="s">
        <v>420</v>
      </c>
      <c r="G229" s="38" t="s">
        <v>9</v>
      </c>
      <c r="H229" s="41">
        <v>348</v>
      </c>
      <c r="I229" s="41">
        <v>35</v>
      </c>
      <c r="J229" s="41">
        <f t="shared" si="3"/>
        <v>-313</v>
      </c>
      <c r="K229" s="38"/>
    </row>
    <row r="230" spans="1:11" x14ac:dyDescent="0.25">
      <c r="A230" s="38">
        <v>283</v>
      </c>
      <c r="B230" s="38" t="s">
        <v>1142</v>
      </c>
      <c r="C230" s="38" t="s">
        <v>1047</v>
      </c>
      <c r="D230" s="38" t="s">
        <v>6</v>
      </c>
      <c r="E230" s="38" t="s">
        <v>117</v>
      </c>
      <c r="F230" s="38" t="s">
        <v>420</v>
      </c>
      <c r="G230" s="38" t="s">
        <v>9</v>
      </c>
      <c r="H230" s="41">
        <v>0</v>
      </c>
      <c r="I230" s="41">
        <v>1422</v>
      </c>
      <c r="J230" s="41">
        <f t="shared" si="3"/>
        <v>1422</v>
      </c>
      <c r="K230" s="38"/>
    </row>
    <row r="231" spans="1:11" x14ac:dyDescent="0.25">
      <c r="A231" s="38">
        <v>284</v>
      </c>
      <c r="B231" s="38" t="s">
        <v>1142</v>
      </c>
      <c r="C231" s="38" t="s">
        <v>423</v>
      </c>
      <c r="D231" s="38" t="s">
        <v>6</v>
      </c>
      <c r="E231" s="38" t="s">
        <v>117</v>
      </c>
      <c r="F231" s="38" t="s">
        <v>420</v>
      </c>
      <c r="G231" s="38" t="s">
        <v>9</v>
      </c>
      <c r="H231" s="41">
        <v>0</v>
      </c>
      <c r="I231" s="41">
        <v>134</v>
      </c>
      <c r="J231" s="41">
        <f t="shared" si="3"/>
        <v>134</v>
      </c>
      <c r="K231" s="38"/>
    </row>
    <row r="232" spans="1:11" x14ac:dyDescent="0.25">
      <c r="A232" s="38">
        <v>285</v>
      </c>
      <c r="B232" s="38" t="s">
        <v>227</v>
      </c>
      <c r="C232" s="38" t="s">
        <v>424</v>
      </c>
      <c r="D232" s="38" t="s">
        <v>6</v>
      </c>
      <c r="E232" s="38" t="s">
        <v>117</v>
      </c>
      <c r="F232" s="38" t="s">
        <v>420</v>
      </c>
      <c r="G232" s="38" t="s">
        <v>9</v>
      </c>
      <c r="H232" s="41">
        <v>10</v>
      </c>
      <c r="I232" s="41">
        <v>0</v>
      </c>
      <c r="J232" s="41">
        <f t="shared" si="3"/>
        <v>-10</v>
      </c>
      <c r="K232" s="38"/>
    </row>
    <row r="233" spans="1:11" x14ac:dyDescent="0.25">
      <c r="A233" s="38">
        <v>286</v>
      </c>
      <c r="B233" s="38" t="s">
        <v>425</v>
      </c>
      <c r="C233" s="38" t="s">
        <v>426</v>
      </c>
      <c r="D233" s="38" t="s">
        <v>6</v>
      </c>
      <c r="E233" s="38" t="s">
        <v>196</v>
      </c>
      <c r="F233" s="38" t="s">
        <v>427</v>
      </c>
      <c r="G233" s="38" t="s">
        <v>9</v>
      </c>
      <c r="H233" s="41">
        <v>177</v>
      </c>
      <c r="I233" s="41">
        <v>4650</v>
      </c>
      <c r="J233" s="41">
        <f t="shared" si="3"/>
        <v>4473</v>
      </c>
      <c r="K233" s="38"/>
    </row>
    <row r="234" spans="1:11" x14ac:dyDescent="0.25">
      <c r="A234" s="38">
        <v>287</v>
      </c>
      <c r="B234" s="38" t="s">
        <v>425</v>
      </c>
      <c r="C234" s="38" t="s">
        <v>428</v>
      </c>
      <c r="D234" s="38" t="s">
        <v>6</v>
      </c>
      <c r="E234" s="38" t="s">
        <v>196</v>
      </c>
      <c r="F234" s="38" t="s">
        <v>427</v>
      </c>
      <c r="G234" s="38" t="s">
        <v>9</v>
      </c>
      <c r="H234" s="41">
        <v>3</v>
      </c>
      <c r="I234" s="41">
        <v>1</v>
      </c>
      <c r="J234" s="41">
        <f t="shared" si="3"/>
        <v>-2</v>
      </c>
      <c r="K234" s="38"/>
    </row>
    <row r="235" spans="1:11" x14ac:dyDescent="0.25">
      <c r="A235" s="38">
        <v>288</v>
      </c>
      <c r="B235" s="38" t="s">
        <v>429</v>
      </c>
      <c r="C235" s="38" t="s">
        <v>430</v>
      </c>
      <c r="D235" s="38" t="s">
        <v>6</v>
      </c>
      <c r="E235" s="38" t="s">
        <v>82</v>
      </c>
      <c r="F235" s="38" t="s">
        <v>359</v>
      </c>
      <c r="G235" s="38" t="s">
        <v>9</v>
      </c>
      <c r="H235" s="41">
        <v>82</v>
      </c>
      <c r="I235" s="41">
        <v>1194</v>
      </c>
      <c r="J235" s="41">
        <f t="shared" si="3"/>
        <v>1112</v>
      </c>
      <c r="K235" s="38"/>
    </row>
    <row r="236" spans="1:11" x14ac:dyDescent="0.25">
      <c r="A236" s="38">
        <v>289</v>
      </c>
      <c r="B236" s="38" t="s">
        <v>429</v>
      </c>
      <c r="C236" s="38" t="s">
        <v>431</v>
      </c>
      <c r="D236" s="38" t="s">
        <v>6</v>
      </c>
      <c r="E236" s="38" t="s">
        <v>82</v>
      </c>
      <c r="F236" s="38" t="s">
        <v>359</v>
      </c>
      <c r="G236" s="38" t="s">
        <v>9</v>
      </c>
      <c r="H236" s="41">
        <v>0</v>
      </c>
      <c r="I236" s="41">
        <v>4711</v>
      </c>
      <c r="J236" s="41">
        <f t="shared" si="3"/>
        <v>4711</v>
      </c>
      <c r="K236" s="38"/>
    </row>
    <row r="237" spans="1:11" x14ac:dyDescent="0.25">
      <c r="A237" s="38">
        <v>290</v>
      </c>
      <c r="B237" s="38" t="s">
        <v>429</v>
      </c>
      <c r="C237" s="38" t="s">
        <v>432</v>
      </c>
      <c r="D237" s="38" t="s">
        <v>6</v>
      </c>
      <c r="E237" s="38" t="s">
        <v>82</v>
      </c>
      <c r="F237" s="38" t="s">
        <v>359</v>
      </c>
      <c r="G237" s="38" t="s">
        <v>9</v>
      </c>
      <c r="H237" s="41">
        <v>58</v>
      </c>
      <c r="I237" s="41">
        <v>10920</v>
      </c>
      <c r="J237" s="41">
        <f t="shared" si="3"/>
        <v>10862</v>
      </c>
      <c r="K237" s="38"/>
    </row>
    <row r="238" spans="1:11" x14ac:dyDescent="0.25">
      <c r="A238" s="38">
        <v>291</v>
      </c>
      <c r="B238" s="38" t="s">
        <v>433</v>
      </c>
      <c r="C238" s="38" t="s">
        <v>434</v>
      </c>
      <c r="D238" s="38" t="s">
        <v>6</v>
      </c>
      <c r="E238" s="38" t="s">
        <v>82</v>
      </c>
      <c r="F238" s="38" t="s">
        <v>435</v>
      </c>
      <c r="G238" s="38" t="s">
        <v>9</v>
      </c>
      <c r="H238" s="41">
        <v>0</v>
      </c>
      <c r="I238" s="41">
        <v>8</v>
      </c>
      <c r="J238" s="41">
        <f t="shared" si="3"/>
        <v>8</v>
      </c>
      <c r="K238" s="38"/>
    </row>
    <row r="239" spans="1:11" x14ac:dyDescent="0.25">
      <c r="A239" s="38">
        <v>292</v>
      </c>
      <c r="B239" s="38" t="s">
        <v>433</v>
      </c>
      <c r="C239" s="38" t="s">
        <v>436</v>
      </c>
      <c r="D239" s="38" t="s">
        <v>6</v>
      </c>
      <c r="E239" s="38" t="s">
        <v>82</v>
      </c>
      <c r="F239" s="38" t="s">
        <v>435</v>
      </c>
      <c r="G239" s="38" t="s">
        <v>9</v>
      </c>
      <c r="H239" s="41">
        <v>0</v>
      </c>
      <c r="I239" s="41">
        <v>4538</v>
      </c>
      <c r="J239" s="41">
        <f t="shared" si="3"/>
        <v>4538</v>
      </c>
      <c r="K239" s="38"/>
    </row>
    <row r="240" spans="1:11" x14ac:dyDescent="0.25">
      <c r="A240" s="38">
        <v>293</v>
      </c>
      <c r="B240" s="38" t="s">
        <v>311</v>
      </c>
      <c r="C240" s="38" t="s">
        <v>437</v>
      </c>
      <c r="D240" s="38" t="s">
        <v>6</v>
      </c>
      <c r="E240" s="38" t="s">
        <v>49</v>
      </c>
      <c r="F240" s="38" t="s">
        <v>312</v>
      </c>
      <c r="G240" s="38" t="s">
        <v>9</v>
      </c>
      <c r="H240" s="41">
        <v>0</v>
      </c>
      <c r="I240" s="41">
        <v>216</v>
      </c>
      <c r="J240" s="41">
        <f t="shared" si="3"/>
        <v>216</v>
      </c>
      <c r="K240" s="38"/>
    </row>
    <row r="241" spans="1:11" x14ac:dyDescent="0.25">
      <c r="A241" s="38">
        <v>295</v>
      </c>
      <c r="B241" s="38" t="s">
        <v>311</v>
      </c>
      <c r="C241" s="38" t="s">
        <v>438</v>
      </c>
      <c r="D241" s="38" t="s">
        <v>6</v>
      </c>
      <c r="E241" s="38" t="s">
        <v>49</v>
      </c>
      <c r="F241" s="38" t="s">
        <v>312</v>
      </c>
      <c r="G241" s="38" t="s">
        <v>9</v>
      </c>
      <c r="H241" s="41">
        <v>31</v>
      </c>
      <c r="I241" s="41">
        <v>0</v>
      </c>
      <c r="J241" s="41">
        <f t="shared" si="3"/>
        <v>-31</v>
      </c>
      <c r="K241" s="38"/>
    </row>
    <row r="242" spans="1:11" x14ac:dyDescent="0.25">
      <c r="A242" s="38">
        <v>296</v>
      </c>
      <c r="B242" s="38" t="s">
        <v>311</v>
      </c>
      <c r="C242" s="38" t="s">
        <v>439</v>
      </c>
      <c r="D242" s="38" t="s">
        <v>6</v>
      </c>
      <c r="E242" s="38" t="s">
        <v>49</v>
      </c>
      <c r="F242" s="38" t="s">
        <v>312</v>
      </c>
      <c r="G242" s="38" t="s">
        <v>9</v>
      </c>
      <c r="H242" s="41">
        <v>1318</v>
      </c>
      <c r="I242" s="41">
        <v>7496</v>
      </c>
      <c r="J242" s="41">
        <f t="shared" si="3"/>
        <v>6178</v>
      </c>
      <c r="K242" s="38"/>
    </row>
    <row r="243" spans="1:11" x14ac:dyDescent="0.25">
      <c r="A243" s="38">
        <v>297</v>
      </c>
      <c r="B243" s="38" t="s">
        <v>440</v>
      </c>
      <c r="C243" s="38" t="s">
        <v>441</v>
      </c>
      <c r="D243" s="38" t="s">
        <v>6</v>
      </c>
      <c r="E243" s="38" t="s">
        <v>7</v>
      </c>
      <c r="F243" s="38" t="s">
        <v>374</v>
      </c>
      <c r="G243" s="38" t="s">
        <v>9</v>
      </c>
      <c r="H243" s="41">
        <v>1845</v>
      </c>
      <c r="I243" s="41">
        <v>3574</v>
      </c>
      <c r="J243" s="41">
        <f t="shared" si="3"/>
        <v>1729</v>
      </c>
      <c r="K243" s="38"/>
    </row>
    <row r="244" spans="1:11" x14ac:dyDescent="0.25">
      <c r="A244" s="38">
        <v>298</v>
      </c>
      <c r="B244" s="38" t="s">
        <v>1158</v>
      </c>
      <c r="C244" s="38" t="s">
        <v>442</v>
      </c>
      <c r="D244" s="38" t="s">
        <v>6</v>
      </c>
      <c r="E244" s="38" t="s">
        <v>82</v>
      </c>
      <c r="F244" s="38" t="s">
        <v>166</v>
      </c>
      <c r="G244" s="38" t="s">
        <v>9</v>
      </c>
      <c r="H244" s="41">
        <v>524</v>
      </c>
      <c r="I244" s="41">
        <v>0</v>
      </c>
      <c r="J244" s="41">
        <f t="shared" si="3"/>
        <v>-524</v>
      </c>
      <c r="K244" s="38"/>
    </row>
    <row r="245" spans="1:11" x14ac:dyDescent="0.25">
      <c r="A245" s="38">
        <v>300</v>
      </c>
      <c r="B245" s="38" t="s">
        <v>440</v>
      </c>
      <c r="C245" s="38" t="s">
        <v>443</v>
      </c>
      <c r="D245" s="38" t="s">
        <v>6</v>
      </c>
      <c r="E245" s="38" t="s">
        <v>134</v>
      </c>
      <c r="F245" s="38" t="s">
        <v>135</v>
      </c>
      <c r="G245" s="38" t="s">
        <v>9</v>
      </c>
      <c r="H245" s="41">
        <v>678</v>
      </c>
      <c r="I245" s="41">
        <v>0</v>
      </c>
      <c r="J245" s="41">
        <f t="shared" si="3"/>
        <v>-678</v>
      </c>
      <c r="K245" s="38"/>
    </row>
    <row r="246" spans="1:11" x14ac:dyDescent="0.25">
      <c r="A246" s="38">
        <v>303</v>
      </c>
      <c r="B246" s="38" t="s">
        <v>440</v>
      </c>
      <c r="C246" s="38" t="s">
        <v>445</v>
      </c>
      <c r="D246" s="38" t="s">
        <v>6</v>
      </c>
      <c r="E246" s="38" t="s">
        <v>134</v>
      </c>
      <c r="F246" s="38" t="s">
        <v>135</v>
      </c>
      <c r="G246" s="38" t="s">
        <v>9</v>
      </c>
      <c r="H246" s="41">
        <v>229</v>
      </c>
      <c r="I246" s="41">
        <v>0</v>
      </c>
      <c r="J246" s="41">
        <f t="shared" si="3"/>
        <v>-229</v>
      </c>
      <c r="K246" s="38"/>
    </row>
    <row r="247" spans="1:11" x14ac:dyDescent="0.25">
      <c r="A247" s="38">
        <v>304</v>
      </c>
      <c r="B247" s="38" t="s">
        <v>440</v>
      </c>
      <c r="C247" s="38" t="s">
        <v>446</v>
      </c>
      <c r="D247" s="38" t="s">
        <v>6</v>
      </c>
      <c r="E247" s="38" t="s">
        <v>117</v>
      </c>
      <c r="F247" s="38" t="s">
        <v>447</v>
      </c>
      <c r="G247" s="38" t="s">
        <v>9</v>
      </c>
      <c r="H247" s="41">
        <v>753</v>
      </c>
      <c r="I247" s="41">
        <v>7028</v>
      </c>
      <c r="J247" s="41">
        <f t="shared" si="3"/>
        <v>6275</v>
      </c>
      <c r="K247" s="38"/>
    </row>
    <row r="248" spans="1:11" x14ac:dyDescent="0.25">
      <c r="A248" s="38">
        <v>305</v>
      </c>
      <c r="B248" s="38" t="s">
        <v>440</v>
      </c>
      <c r="C248" s="38" t="s">
        <v>448</v>
      </c>
      <c r="D248" s="38" t="s">
        <v>6</v>
      </c>
      <c r="E248" s="38" t="s">
        <v>14</v>
      </c>
      <c r="F248" s="38" t="s">
        <v>39</v>
      </c>
      <c r="G248" s="38" t="s">
        <v>9</v>
      </c>
      <c r="H248" s="41">
        <v>35</v>
      </c>
      <c r="I248" s="41">
        <v>1310</v>
      </c>
      <c r="J248" s="41">
        <f t="shared" si="3"/>
        <v>1275</v>
      </c>
      <c r="K248" s="38"/>
    </row>
    <row r="249" spans="1:11" x14ac:dyDescent="0.25">
      <c r="A249" s="38">
        <v>308</v>
      </c>
      <c r="B249" s="38" t="s">
        <v>1034</v>
      </c>
      <c r="C249" s="38" t="s">
        <v>1048</v>
      </c>
      <c r="D249" s="38" t="s">
        <v>6</v>
      </c>
      <c r="E249" s="38" t="s">
        <v>123</v>
      </c>
      <c r="F249" s="38" t="s">
        <v>449</v>
      </c>
      <c r="G249" s="38" t="s">
        <v>9</v>
      </c>
      <c r="H249" s="41">
        <v>119</v>
      </c>
      <c r="I249" s="41">
        <v>1881</v>
      </c>
      <c r="J249" s="41">
        <f t="shared" si="3"/>
        <v>1762</v>
      </c>
      <c r="K249" s="38"/>
    </row>
    <row r="250" spans="1:11" x14ac:dyDescent="0.25">
      <c r="A250" s="38">
        <v>309</v>
      </c>
      <c r="B250" s="38" t="s">
        <v>440</v>
      </c>
      <c r="C250" s="38" t="s">
        <v>450</v>
      </c>
      <c r="D250" s="38" t="s">
        <v>6</v>
      </c>
      <c r="E250" s="38" t="s">
        <v>117</v>
      </c>
      <c r="F250" s="38" t="s">
        <v>447</v>
      </c>
      <c r="G250" s="38" t="s">
        <v>9</v>
      </c>
      <c r="H250" s="41">
        <v>175</v>
      </c>
      <c r="I250" s="41">
        <v>38</v>
      </c>
      <c r="J250" s="41">
        <f t="shared" si="3"/>
        <v>-137</v>
      </c>
      <c r="K250" s="38"/>
    </row>
    <row r="251" spans="1:11" x14ac:dyDescent="0.25">
      <c r="A251" s="38">
        <v>310</v>
      </c>
      <c r="B251" s="38" t="s">
        <v>1163</v>
      </c>
      <c r="C251" s="38" t="s">
        <v>451</v>
      </c>
      <c r="D251" s="38" t="s">
        <v>6</v>
      </c>
      <c r="E251" s="38" t="s">
        <v>7</v>
      </c>
      <c r="F251" s="38" t="s">
        <v>374</v>
      </c>
      <c r="G251" s="38" t="s">
        <v>9</v>
      </c>
      <c r="H251" s="41">
        <v>161285</v>
      </c>
      <c r="I251" s="41">
        <v>72142</v>
      </c>
      <c r="J251" s="41">
        <f t="shared" si="3"/>
        <v>-89143</v>
      </c>
      <c r="K251" s="38"/>
    </row>
    <row r="252" spans="1:11" x14ac:dyDescent="0.25">
      <c r="A252" s="38">
        <v>311</v>
      </c>
      <c r="B252" s="38" t="s">
        <v>440</v>
      </c>
      <c r="C252" s="38" t="s">
        <v>452</v>
      </c>
      <c r="D252" s="38" t="s">
        <v>6</v>
      </c>
      <c r="E252" s="38" t="s">
        <v>7</v>
      </c>
      <c r="F252" s="38" t="s">
        <v>374</v>
      </c>
      <c r="G252" s="38" t="s">
        <v>9</v>
      </c>
      <c r="H252" s="41">
        <v>2687</v>
      </c>
      <c r="I252" s="41">
        <v>803</v>
      </c>
      <c r="J252" s="41">
        <f t="shared" si="3"/>
        <v>-1884</v>
      </c>
      <c r="K252" s="38"/>
    </row>
    <row r="253" spans="1:11" x14ac:dyDescent="0.25">
      <c r="A253" s="38">
        <v>312</v>
      </c>
      <c r="B253" s="38" t="s">
        <v>440</v>
      </c>
      <c r="C253" s="38" t="s">
        <v>453</v>
      </c>
      <c r="D253" s="38" t="s">
        <v>6</v>
      </c>
      <c r="E253" s="38" t="s">
        <v>82</v>
      </c>
      <c r="F253" s="38" t="s">
        <v>454</v>
      </c>
      <c r="G253" s="38" t="s">
        <v>9</v>
      </c>
      <c r="H253" s="41">
        <v>0</v>
      </c>
      <c r="I253" s="41">
        <v>6</v>
      </c>
      <c r="J253" s="41">
        <f t="shared" si="3"/>
        <v>6</v>
      </c>
      <c r="K253" s="38"/>
    </row>
    <row r="254" spans="1:11" x14ac:dyDescent="0.25">
      <c r="A254" s="38">
        <v>313</v>
      </c>
      <c r="B254" s="38" t="s">
        <v>455</v>
      </c>
      <c r="C254" s="38" t="s">
        <v>456</v>
      </c>
      <c r="D254" s="38" t="s">
        <v>6</v>
      </c>
      <c r="E254" s="38" t="s">
        <v>196</v>
      </c>
      <c r="F254" s="38" t="s">
        <v>457</v>
      </c>
      <c r="G254" s="38" t="s">
        <v>9</v>
      </c>
      <c r="H254" s="41">
        <v>177</v>
      </c>
      <c r="I254" s="41">
        <v>7262</v>
      </c>
      <c r="J254" s="41">
        <f t="shared" si="3"/>
        <v>7085</v>
      </c>
      <c r="K254" s="38"/>
    </row>
    <row r="255" spans="1:11" x14ac:dyDescent="0.25">
      <c r="A255" s="38">
        <v>314</v>
      </c>
      <c r="B255" s="38" t="s">
        <v>1034</v>
      </c>
      <c r="C255" s="38" t="s">
        <v>1049</v>
      </c>
      <c r="D255" s="38" t="s">
        <v>6</v>
      </c>
      <c r="E255" s="38" t="s">
        <v>82</v>
      </c>
      <c r="F255" s="38" t="s">
        <v>458</v>
      </c>
      <c r="G255" s="38" t="s">
        <v>9</v>
      </c>
      <c r="H255" s="41">
        <v>37</v>
      </c>
      <c r="I255" s="41">
        <v>3325</v>
      </c>
      <c r="J255" s="41">
        <f t="shared" si="3"/>
        <v>3288</v>
      </c>
      <c r="K255" s="38"/>
    </row>
    <row r="256" spans="1:11" x14ac:dyDescent="0.25">
      <c r="A256" s="38">
        <v>315</v>
      </c>
      <c r="B256" s="38" t="s">
        <v>459</v>
      </c>
      <c r="C256" s="38" t="s">
        <v>460</v>
      </c>
      <c r="D256" s="38" t="s">
        <v>6</v>
      </c>
      <c r="E256" s="38" t="s">
        <v>82</v>
      </c>
      <c r="F256" s="38" t="s">
        <v>461</v>
      </c>
      <c r="G256" s="38" t="s">
        <v>9</v>
      </c>
      <c r="H256" s="41">
        <v>1</v>
      </c>
      <c r="I256" s="41">
        <v>0</v>
      </c>
      <c r="J256" s="41">
        <f t="shared" si="3"/>
        <v>-1</v>
      </c>
      <c r="K256" s="38"/>
    </row>
    <row r="257" spans="1:11" x14ac:dyDescent="0.25">
      <c r="A257" s="38">
        <v>316</v>
      </c>
      <c r="B257" s="38" t="s">
        <v>1164</v>
      </c>
      <c r="C257" s="38" t="s">
        <v>462</v>
      </c>
      <c r="D257" s="38" t="s">
        <v>6</v>
      </c>
      <c r="E257" s="38" t="s">
        <v>82</v>
      </c>
      <c r="F257" s="38" t="s">
        <v>463</v>
      </c>
      <c r="G257" s="38" t="s">
        <v>9</v>
      </c>
      <c r="H257" s="41">
        <v>1567</v>
      </c>
      <c r="I257" s="41">
        <v>11774</v>
      </c>
      <c r="J257" s="41">
        <f t="shared" si="3"/>
        <v>10207</v>
      </c>
      <c r="K257" s="38"/>
    </row>
    <row r="258" spans="1:11" x14ac:dyDescent="0.25">
      <c r="A258" s="38">
        <v>318</v>
      </c>
      <c r="B258" s="38" t="s">
        <v>440</v>
      </c>
      <c r="C258" s="38" t="s">
        <v>464</v>
      </c>
      <c r="D258" s="38" t="s">
        <v>6</v>
      </c>
      <c r="E258" s="38" t="s">
        <v>82</v>
      </c>
      <c r="F258" s="38" t="s">
        <v>454</v>
      </c>
      <c r="G258" s="38" t="s">
        <v>9</v>
      </c>
      <c r="H258" s="41">
        <v>0</v>
      </c>
      <c r="I258" s="41">
        <v>929</v>
      </c>
      <c r="J258" s="41">
        <f t="shared" si="3"/>
        <v>929</v>
      </c>
      <c r="K258" s="38"/>
    </row>
    <row r="259" spans="1:11" x14ac:dyDescent="0.25">
      <c r="A259" s="38">
        <v>319</v>
      </c>
      <c r="B259" s="38" t="s">
        <v>440</v>
      </c>
      <c r="C259" s="38" t="s">
        <v>465</v>
      </c>
      <c r="D259" s="38" t="s">
        <v>6</v>
      </c>
      <c r="E259" s="38" t="s">
        <v>14</v>
      </c>
      <c r="F259" s="38" t="s">
        <v>466</v>
      </c>
      <c r="G259" s="38" t="s">
        <v>9</v>
      </c>
      <c r="H259" s="41">
        <v>0</v>
      </c>
      <c r="I259" s="41">
        <v>0</v>
      </c>
      <c r="J259" s="41">
        <f t="shared" si="3"/>
        <v>0</v>
      </c>
      <c r="K259" s="38"/>
    </row>
    <row r="260" spans="1:11" x14ac:dyDescent="0.25">
      <c r="A260" s="38">
        <v>320</v>
      </c>
      <c r="B260" s="38" t="s">
        <v>440</v>
      </c>
      <c r="C260" s="38" t="s">
        <v>467</v>
      </c>
      <c r="D260" s="38" t="s">
        <v>6</v>
      </c>
      <c r="E260" s="38" t="s">
        <v>14</v>
      </c>
      <c r="F260" s="38" t="s">
        <v>468</v>
      </c>
      <c r="G260" s="38" t="s">
        <v>9</v>
      </c>
      <c r="H260" s="41">
        <v>0</v>
      </c>
      <c r="I260" s="41">
        <v>0</v>
      </c>
      <c r="J260" s="41">
        <f t="shared" si="3"/>
        <v>0</v>
      </c>
      <c r="K260" s="38"/>
    </row>
    <row r="261" spans="1:11" x14ac:dyDescent="0.25">
      <c r="A261" s="38">
        <v>321</v>
      </c>
      <c r="B261" s="38" t="s">
        <v>351</v>
      </c>
      <c r="C261" s="38" t="s">
        <v>469</v>
      </c>
      <c r="D261" s="38" t="s">
        <v>6</v>
      </c>
      <c r="E261" s="38" t="s">
        <v>73</v>
      </c>
      <c r="F261" s="38" t="s">
        <v>470</v>
      </c>
      <c r="G261" s="38" t="s">
        <v>9</v>
      </c>
      <c r="H261" s="41">
        <v>117</v>
      </c>
      <c r="I261" s="41">
        <v>4693</v>
      </c>
      <c r="J261" s="41">
        <f t="shared" si="3"/>
        <v>4576</v>
      </c>
      <c r="K261" s="38"/>
    </row>
    <row r="262" spans="1:11" x14ac:dyDescent="0.25">
      <c r="A262" s="38">
        <v>322</v>
      </c>
      <c r="B262" s="38" t="s">
        <v>440</v>
      </c>
      <c r="C262" s="38" t="s">
        <v>471</v>
      </c>
      <c r="D262" s="38" t="s">
        <v>6</v>
      </c>
      <c r="E262" s="38" t="s">
        <v>102</v>
      </c>
      <c r="F262" s="38" t="s">
        <v>472</v>
      </c>
      <c r="G262" s="38" t="s">
        <v>9</v>
      </c>
      <c r="H262" s="41">
        <v>1494</v>
      </c>
      <c r="I262" s="41">
        <v>214</v>
      </c>
      <c r="J262" s="41">
        <f t="shared" ref="J262:J325" si="4">I262-H262</f>
        <v>-1280</v>
      </c>
      <c r="K262" s="38"/>
    </row>
    <row r="263" spans="1:11" x14ac:dyDescent="0.25">
      <c r="A263" s="38">
        <v>323</v>
      </c>
      <c r="B263" s="38" t="s">
        <v>440</v>
      </c>
      <c r="C263" s="38" t="s">
        <v>473</v>
      </c>
      <c r="D263" s="38" t="s">
        <v>6</v>
      </c>
      <c r="E263" s="38" t="s">
        <v>102</v>
      </c>
      <c r="F263" s="38" t="s">
        <v>472</v>
      </c>
      <c r="G263" s="38" t="s">
        <v>9</v>
      </c>
      <c r="H263" s="41">
        <v>1419</v>
      </c>
      <c r="I263" s="41">
        <v>12596</v>
      </c>
      <c r="J263" s="41">
        <f t="shared" si="4"/>
        <v>11177</v>
      </c>
      <c r="K263" s="38"/>
    </row>
    <row r="264" spans="1:11" x14ac:dyDescent="0.25">
      <c r="A264" s="38">
        <v>324</v>
      </c>
      <c r="B264" s="38" t="s">
        <v>1165</v>
      </c>
      <c r="C264" s="38" t="s">
        <v>474</v>
      </c>
      <c r="D264" s="38" t="s">
        <v>6</v>
      </c>
      <c r="E264" s="38" t="s">
        <v>123</v>
      </c>
      <c r="F264" s="38" t="s">
        <v>475</v>
      </c>
      <c r="G264" s="38" t="s">
        <v>9</v>
      </c>
      <c r="H264" s="41">
        <v>0</v>
      </c>
      <c r="I264" s="41">
        <v>0</v>
      </c>
      <c r="J264" s="41">
        <f t="shared" si="4"/>
        <v>0</v>
      </c>
      <c r="K264" s="38"/>
    </row>
    <row r="265" spans="1:11" x14ac:dyDescent="0.25">
      <c r="A265" s="38">
        <v>325</v>
      </c>
      <c r="B265" s="38" t="s">
        <v>1154</v>
      </c>
      <c r="C265" s="38" t="s">
        <v>476</v>
      </c>
      <c r="D265" s="38" t="s">
        <v>6</v>
      </c>
      <c r="E265" s="38" t="s">
        <v>14</v>
      </c>
      <c r="F265" s="38" t="s">
        <v>291</v>
      </c>
      <c r="G265" s="38" t="s">
        <v>9</v>
      </c>
      <c r="H265" s="41">
        <v>138</v>
      </c>
      <c r="I265" s="41">
        <v>0</v>
      </c>
      <c r="J265" s="41">
        <f t="shared" si="4"/>
        <v>-138</v>
      </c>
      <c r="K265" s="38"/>
    </row>
    <row r="266" spans="1:11" x14ac:dyDescent="0.25">
      <c r="A266" s="38">
        <v>326</v>
      </c>
      <c r="B266" s="38" t="s">
        <v>477</v>
      </c>
      <c r="C266" s="38" t="s">
        <v>478</v>
      </c>
      <c r="D266" s="38" t="s">
        <v>6</v>
      </c>
      <c r="E266" s="38" t="s">
        <v>196</v>
      </c>
      <c r="F266" s="38" t="s">
        <v>479</v>
      </c>
      <c r="G266" s="38" t="s">
        <v>9</v>
      </c>
      <c r="H266" s="41">
        <v>17</v>
      </c>
      <c r="I266" s="41">
        <v>66</v>
      </c>
      <c r="J266" s="41">
        <f t="shared" si="4"/>
        <v>49</v>
      </c>
      <c r="K266" s="38"/>
    </row>
    <row r="267" spans="1:11" x14ac:dyDescent="0.25">
      <c r="A267" s="38">
        <v>327</v>
      </c>
      <c r="B267" s="38" t="s">
        <v>480</v>
      </c>
      <c r="C267" s="38" t="s">
        <v>481</v>
      </c>
      <c r="D267" s="38" t="s">
        <v>6</v>
      </c>
      <c r="E267" s="38" t="s">
        <v>67</v>
      </c>
      <c r="F267" s="38" t="s">
        <v>482</v>
      </c>
      <c r="G267" s="38" t="s">
        <v>9</v>
      </c>
      <c r="H267" s="41">
        <v>0</v>
      </c>
      <c r="I267" s="41">
        <v>5650</v>
      </c>
      <c r="J267" s="41">
        <f t="shared" si="4"/>
        <v>5650</v>
      </c>
      <c r="K267" s="38"/>
    </row>
    <row r="268" spans="1:11" x14ac:dyDescent="0.25">
      <c r="A268" s="38">
        <v>328</v>
      </c>
      <c r="B268" s="38" t="s">
        <v>480</v>
      </c>
      <c r="C268" s="38" t="s">
        <v>483</v>
      </c>
      <c r="D268" s="38" t="s">
        <v>6</v>
      </c>
      <c r="E268" s="38" t="s">
        <v>31</v>
      </c>
      <c r="F268" s="38" t="s">
        <v>484</v>
      </c>
      <c r="G268" s="38" t="s">
        <v>9</v>
      </c>
      <c r="H268" s="41">
        <v>0</v>
      </c>
      <c r="I268" s="41">
        <v>378</v>
      </c>
      <c r="J268" s="41">
        <f t="shared" si="4"/>
        <v>378</v>
      </c>
      <c r="K268" s="38"/>
    </row>
    <row r="269" spans="1:11" x14ac:dyDescent="0.25">
      <c r="A269" s="38">
        <v>330</v>
      </c>
      <c r="B269" s="38" t="s">
        <v>1166</v>
      </c>
      <c r="C269" s="38" t="s">
        <v>485</v>
      </c>
      <c r="D269" s="38" t="s">
        <v>6</v>
      </c>
      <c r="E269" s="38" t="s">
        <v>67</v>
      </c>
      <c r="F269" s="38" t="s">
        <v>482</v>
      </c>
      <c r="G269" s="38" t="s">
        <v>9</v>
      </c>
      <c r="H269" s="41">
        <v>0</v>
      </c>
      <c r="I269" s="41">
        <v>0</v>
      </c>
      <c r="J269" s="41">
        <f t="shared" si="4"/>
        <v>0</v>
      </c>
      <c r="K269" s="38"/>
    </row>
    <row r="270" spans="1:11" x14ac:dyDescent="0.25">
      <c r="A270" s="38">
        <v>331</v>
      </c>
      <c r="B270" s="38" t="s">
        <v>1166</v>
      </c>
      <c r="C270" s="38" t="s">
        <v>486</v>
      </c>
      <c r="D270" s="38" t="s">
        <v>6</v>
      </c>
      <c r="E270" s="38" t="s">
        <v>31</v>
      </c>
      <c r="F270" s="38" t="s">
        <v>484</v>
      </c>
      <c r="G270" s="38" t="s">
        <v>9</v>
      </c>
      <c r="H270" s="41">
        <v>0</v>
      </c>
      <c r="I270" s="41">
        <v>0</v>
      </c>
      <c r="J270" s="41">
        <f t="shared" si="4"/>
        <v>0</v>
      </c>
      <c r="K270" s="38"/>
    </row>
    <row r="271" spans="1:11" x14ac:dyDescent="0.25">
      <c r="A271" s="38">
        <v>332</v>
      </c>
      <c r="B271" s="38" t="s">
        <v>1139</v>
      </c>
      <c r="C271" s="38" t="s">
        <v>487</v>
      </c>
      <c r="D271" s="38" t="s">
        <v>6</v>
      </c>
      <c r="E271" s="38" t="s">
        <v>123</v>
      </c>
      <c r="F271" s="38" t="s">
        <v>168</v>
      </c>
      <c r="G271" s="38" t="s">
        <v>9</v>
      </c>
      <c r="H271" s="41">
        <v>1163</v>
      </c>
      <c r="I271" s="41">
        <v>7</v>
      </c>
      <c r="J271" s="41">
        <f t="shared" si="4"/>
        <v>-1156</v>
      </c>
      <c r="K271" s="38"/>
    </row>
    <row r="272" spans="1:11" x14ac:dyDescent="0.25">
      <c r="A272" s="38">
        <v>333</v>
      </c>
      <c r="B272" s="38" t="s">
        <v>1139</v>
      </c>
      <c r="C272" s="38" t="s">
        <v>488</v>
      </c>
      <c r="D272" s="38" t="s">
        <v>6</v>
      </c>
      <c r="E272" s="38" t="s">
        <v>123</v>
      </c>
      <c r="F272" s="38" t="s">
        <v>168</v>
      </c>
      <c r="G272" s="38" t="s">
        <v>9</v>
      </c>
      <c r="H272" s="41">
        <v>23419</v>
      </c>
      <c r="I272" s="41">
        <v>8743</v>
      </c>
      <c r="J272" s="41">
        <f t="shared" si="4"/>
        <v>-14676</v>
      </c>
      <c r="K272" s="38"/>
    </row>
    <row r="273" spans="1:11" x14ac:dyDescent="0.25">
      <c r="A273" s="38">
        <v>334</v>
      </c>
      <c r="B273" s="38" t="s">
        <v>489</v>
      </c>
      <c r="C273" s="38" t="s">
        <v>490</v>
      </c>
      <c r="D273" s="38" t="s">
        <v>6</v>
      </c>
      <c r="E273" s="38" t="s">
        <v>61</v>
      </c>
      <c r="F273" s="38" t="s">
        <v>491</v>
      </c>
      <c r="G273" s="38" t="s">
        <v>9</v>
      </c>
      <c r="H273" s="41">
        <v>0</v>
      </c>
      <c r="I273" s="41">
        <v>24667</v>
      </c>
      <c r="J273" s="41">
        <f t="shared" si="4"/>
        <v>24667</v>
      </c>
      <c r="K273" s="38"/>
    </row>
    <row r="274" spans="1:11" x14ac:dyDescent="0.25">
      <c r="A274" s="38">
        <v>335</v>
      </c>
      <c r="B274" s="38" t="s">
        <v>489</v>
      </c>
      <c r="C274" s="38" t="s">
        <v>492</v>
      </c>
      <c r="D274" s="38" t="s">
        <v>6</v>
      </c>
      <c r="E274" s="38" t="s">
        <v>61</v>
      </c>
      <c r="F274" s="38" t="s">
        <v>491</v>
      </c>
      <c r="G274" s="38" t="s">
        <v>9</v>
      </c>
      <c r="H274" s="41">
        <v>0</v>
      </c>
      <c r="I274" s="41">
        <v>7</v>
      </c>
      <c r="J274" s="41">
        <f t="shared" si="4"/>
        <v>7</v>
      </c>
      <c r="K274" s="38"/>
    </row>
    <row r="275" spans="1:11" x14ac:dyDescent="0.25">
      <c r="A275" s="38">
        <v>336</v>
      </c>
      <c r="B275" s="38" t="s">
        <v>489</v>
      </c>
      <c r="C275" s="38" t="s">
        <v>493</v>
      </c>
      <c r="D275" s="38" t="s">
        <v>6</v>
      </c>
      <c r="E275" s="38" t="s">
        <v>61</v>
      </c>
      <c r="F275" s="38" t="s">
        <v>491</v>
      </c>
      <c r="G275" s="38" t="s">
        <v>9</v>
      </c>
      <c r="H275" s="41">
        <v>0</v>
      </c>
      <c r="I275" s="41">
        <v>60</v>
      </c>
      <c r="J275" s="41">
        <f t="shared" si="4"/>
        <v>60</v>
      </c>
      <c r="K275" s="38"/>
    </row>
    <row r="276" spans="1:11" x14ac:dyDescent="0.25">
      <c r="A276" s="38">
        <v>337</v>
      </c>
      <c r="B276" s="38" t="s">
        <v>494</v>
      </c>
      <c r="C276" s="38" t="s">
        <v>495</v>
      </c>
      <c r="D276" s="38" t="s">
        <v>6</v>
      </c>
      <c r="E276" s="38" t="s">
        <v>90</v>
      </c>
      <c r="F276" s="38" t="s">
        <v>496</v>
      </c>
      <c r="G276" s="38" t="s">
        <v>9</v>
      </c>
      <c r="H276" s="41">
        <v>0</v>
      </c>
      <c r="I276" s="41">
        <v>8036</v>
      </c>
      <c r="J276" s="41">
        <f t="shared" si="4"/>
        <v>8036</v>
      </c>
      <c r="K276" s="38"/>
    </row>
    <row r="277" spans="1:11" x14ac:dyDescent="0.25">
      <c r="A277" s="38">
        <v>338</v>
      </c>
      <c r="B277" s="38" t="s">
        <v>1142</v>
      </c>
      <c r="C277" s="38" t="s">
        <v>497</v>
      </c>
      <c r="D277" s="38" t="s">
        <v>6</v>
      </c>
      <c r="E277" s="38" t="s">
        <v>117</v>
      </c>
      <c r="F277" s="38" t="s">
        <v>498</v>
      </c>
      <c r="G277" s="38" t="s">
        <v>9</v>
      </c>
      <c r="H277" s="41">
        <v>77</v>
      </c>
      <c r="I277" s="41">
        <v>1483</v>
      </c>
      <c r="J277" s="41">
        <f t="shared" si="4"/>
        <v>1406</v>
      </c>
      <c r="K277" s="38"/>
    </row>
    <row r="278" spans="1:11" x14ac:dyDescent="0.25">
      <c r="A278" s="38">
        <v>339</v>
      </c>
      <c r="B278" s="38" t="s">
        <v>1144</v>
      </c>
      <c r="C278" s="38" t="s">
        <v>499</v>
      </c>
      <c r="D278" s="38" t="s">
        <v>6</v>
      </c>
      <c r="E278" s="38" t="s">
        <v>90</v>
      </c>
      <c r="F278" s="38" t="s">
        <v>500</v>
      </c>
      <c r="G278" s="38" t="s">
        <v>9</v>
      </c>
      <c r="H278" s="41">
        <v>122</v>
      </c>
      <c r="I278" s="41">
        <v>8327</v>
      </c>
      <c r="J278" s="41">
        <f t="shared" si="4"/>
        <v>8205</v>
      </c>
      <c r="K278" s="38"/>
    </row>
    <row r="279" spans="1:11" x14ac:dyDescent="0.25">
      <c r="A279" s="38">
        <v>340</v>
      </c>
      <c r="B279" s="38" t="s">
        <v>1144</v>
      </c>
      <c r="C279" s="38" t="s">
        <v>501</v>
      </c>
      <c r="D279" s="38" t="s">
        <v>6</v>
      </c>
      <c r="E279" s="38" t="s">
        <v>90</v>
      </c>
      <c r="F279" s="38" t="s">
        <v>500</v>
      </c>
      <c r="G279" s="38" t="s">
        <v>9</v>
      </c>
      <c r="H279" s="41">
        <v>18</v>
      </c>
      <c r="I279" s="41">
        <v>11</v>
      </c>
      <c r="J279" s="41">
        <f t="shared" si="4"/>
        <v>-7</v>
      </c>
      <c r="K279" s="38"/>
    </row>
    <row r="280" spans="1:11" x14ac:dyDescent="0.25">
      <c r="A280" s="38">
        <v>341</v>
      </c>
      <c r="B280" s="38" t="s">
        <v>440</v>
      </c>
      <c r="C280" s="38" t="s">
        <v>502</v>
      </c>
      <c r="D280" s="38" t="s">
        <v>6</v>
      </c>
      <c r="E280" s="38" t="s">
        <v>134</v>
      </c>
      <c r="F280" s="38" t="s">
        <v>135</v>
      </c>
      <c r="G280" s="38" t="s">
        <v>9</v>
      </c>
      <c r="H280" s="41">
        <v>4</v>
      </c>
      <c r="I280" s="41">
        <v>0</v>
      </c>
      <c r="J280" s="41">
        <f t="shared" si="4"/>
        <v>-4</v>
      </c>
      <c r="K280" s="38"/>
    </row>
    <row r="281" spans="1:11" x14ac:dyDescent="0.25">
      <c r="A281" s="38">
        <v>342</v>
      </c>
      <c r="B281" s="38" t="s">
        <v>1144</v>
      </c>
      <c r="C281" s="38" t="s">
        <v>503</v>
      </c>
      <c r="D281" s="38" t="s">
        <v>6</v>
      </c>
      <c r="E281" s="38" t="s">
        <v>90</v>
      </c>
      <c r="F281" s="38" t="s">
        <v>251</v>
      </c>
      <c r="G281" s="38" t="s">
        <v>9</v>
      </c>
      <c r="H281" s="41">
        <v>0</v>
      </c>
      <c r="I281" s="41">
        <v>70</v>
      </c>
      <c r="J281" s="41">
        <f t="shared" si="4"/>
        <v>70</v>
      </c>
      <c r="K281" s="38"/>
    </row>
    <row r="282" spans="1:11" x14ac:dyDescent="0.25">
      <c r="A282" s="38">
        <v>344</v>
      </c>
      <c r="B282" s="38" t="s">
        <v>1167</v>
      </c>
      <c r="C282" s="38" t="s">
        <v>352</v>
      </c>
      <c r="D282" s="38" t="s">
        <v>6</v>
      </c>
      <c r="E282" s="38" t="s">
        <v>90</v>
      </c>
      <c r="F282" s="38" t="s">
        <v>504</v>
      </c>
      <c r="G282" s="38" t="s">
        <v>9</v>
      </c>
      <c r="H282" s="41">
        <v>121</v>
      </c>
      <c r="I282" s="41">
        <v>2680</v>
      </c>
      <c r="J282" s="41">
        <f t="shared" si="4"/>
        <v>2559</v>
      </c>
      <c r="K282" s="38"/>
    </row>
    <row r="283" spans="1:11" x14ac:dyDescent="0.25">
      <c r="A283" s="38">
        <v>345</v>
      </c>
      <c r="B283" s="38" t="s">
        <v>1168</v>
      </c>
      <c r="C283" s="38" t="s">
        <v>506</v>
      </c>
      <c r="D283" s="38" t="s">
        <v>6</v>
      </c>
      <c r="E283" s="38" t="s">
        <v>153</v>
      </c>
      <c r="F283" s="38" t="s">
        <v>507</v>
      </c>
      <c r="G283" s="38" t="s">
        <v>9</v>
      </c>
      <c r="H283" s="41">
        <v>155</v>
      </c>
      <c r="I283" s="41">
        <v>0</v>
      </c>
      <c r="J283" s="41">
        <f t="shared" si="4"/>
        <v>-155</v>
      </c>
      <c r="K283" s="38"/>
    </row>
    <row r="284" spans="1:11" x14ac:dyDescent="0.25">
      <c r="A284" s="38">
        <v>347</v>
      </c>
      <c r="B284" s="38" t="s">
        <v>26</v>
      </c>
      <c r="C284" s="38" t="s">
        <v>508</v>
      </c>
      <c r="D284" s="38" t="s">
        <v>6</v>
      </c>
      <c r="E284" s="38" t="s">
        <v>45</v>
      </c>
      <c r="F284" s="38" t="s">
        <v>46</v>
      </c>
      <c r="G284" s="38" t="s">
        <v>9</v>
      </c>
      <c r="H284" s="41">
        <v>377</v>
      </c>
      <c r="I284" s="41">
        <v>4727</v>
      </c>
      <c r="J284" s="41">
        <f t="shared" si="4"/>
        <v>4350</v>
      </c>
      <c r="K284" s="38"/>
    </row>
    <row r="285" spans="1:11" x14ac:dyDescent="0.25">
      <c r="A285" s="38">
        <v>350</v>
      </c>
      <c r="B285" s="38" t="s">
        <v>1050</v>
      </c>
      <c r="C285" s="38" t="s">
        <v>1050</v>
      </c>
      <c r="D285" s="38" t="s">
        <v>253</v>
      </c>
      <c r="E285" s="38" t="s">
        <v>82</v>
      </c>
      <c r="F285" s="38" t="s">
        <v>444</v>
      </c>
      <c r="G285" s="38" t="s">
        <v>9</v>
      </c>
      <c r="H285" s="41">
        <v>89900</v>
      </c>
      <c r="I285" s="41">
        <v>77014</v>
      </c>
      <c r="J285" s="41">
        <f t="shared" si="4"/>
        <v>-12886</v>
      </c>
      <c r="K285" s="38"/>
    </row>
    <row r="286" spans="1:11" x14ac:dyDescent="0.25">
      <c r="A286" s="38">
        <v>351</v>
      </c>
      <c r="B286" s="38" t="s">
        <v>1035</v>
      </c>
      <c r="C286" s="38" t="s">
        <v>509</v>
      </c>
      <c r="D286" s="38" t="s">
        <v>253</v>
      </c>
      <c r="E286" s="38" t="s">
        <v>153</v>
      </c>
      <c r="F286" s="38" t="s">
        <v>344</v>
      </c>
      <c r="G286" s="38" t="s">
        <v>9</v>
      </c>
      <c r="H286" s="41">
        <v>5610</v>
      </c>
      <c r="I286" s="41">
        <v>12393</v>
      </c>
      <c r="J286" s="41">
        <f t="shared" si="4"/>
        <v>6783</v>
      </c>
      <c r="K286" s="38"/>
    </row>
    <row r="287" spans="1:11" x14ac:dyDescent="0.25">
      <c r="A287" s="38">
        <v>352</v>
      </c>
      <c r="B287" s="38" t="s">
        <v>510</v>
      </c>
      <c r="C287" s="38" t="s">
        <v>510</v>
      </c>
      <c r="D287" s="38" t="s">
        <v>253</v>
      </c>
      <c r="E287" s="38" t="s">
        <v>28</v>
      </c>
      <c r="F287" s="38" t="s">
        <v>413</v>
      </c>
      <c r="G287" s="38" t="s">
        <v>9</v>
      </c>
      <c r="H287" s="41">
        <v>9</v>
      </c>
      <c r="I287" s="41">
        <v>23968</v>
      </c>
      <c r="J287" s="41">
        <f t="shared" si="4"/>
        <v>23959</v>
      </c>
      <c r="K287" s="38"/>
    </row>
    <row r="288" spans="1:11" x14ac:dyDescent="0.25">
      <c r="A288" s="38">
        <v>353</v>
      </c>
      <c r="B288" s="38" t="s">
        <v>1129</v>
      </c>
      <c r="C288" s="38" t="s">
        <v>511</v>
      </c>
      <c r="D288" s="38" t="s">
        <v>512</v>
      </c>
      <c r="E288" s="38" t="s">
        <v>123</v>
      </c>
      <c r="F288" s="38" t="s">
        <v>475</v>
      </c>
      <c r="G288" s="38" t="s">
        <v>9</v>
      </c>
      <c r="H288" s="41">
        <v>2644</v>
      </c>
      <c r="I288" s="41">
        <v>20167</v>
      </c>
      <c r="J288" s="41">
        <f t="shared" si="4"/>
        <v>17523</v>
      </c>
      <c r="K288" s="38"/>
    </row>
    <row r="289" spans="1:11" x14ac:dyDescent="0.25">
      <c r="A289" s="38">
        <v>356</v>
      </c>
      <c r="B289" s="38" t="s">
        <v>1076</v>
      </c>
      <c r="C289" s="38" t="s">
        <v>513</v>
      </c>
      <c r="D289" s="38" t="s">
        <v>310</v>
      </c>
      <c r="E289" s="38" t="s">
        <v>49</v>
      </c>
      <c r="F289" s="38" t="s">
        <v>329</v>
      </c>
      <c r="G289" s="38" t="s">
        <v>9</v>
      </c>
      <c r="H289" s="41">
        <v>274218</v>
      </c>
      <c r="I289" s="41">
        <v>301204</v>
      </c>
      <c r="J289" s="41">
        <f t="shared" si="4"/>
        <v>26986</v>
      </c>
      <c r="K289" s="38"/>
    </row>
    <row r="290" spans="1:11" x14ac:dyDescent="0.25">
      <c r="A290" s="38">
        <v>357</v>
      </c>
      <c r="B290" s="38" t="s">
        <v>514</v>
      </c>
      <c r="C290" s="38" t="s">
        <v>515</v>
      </c>
      <c r="D290" s="38" t="s">
        <v>253</v>
      </c>
      <c r="E290" s="38" t="s">
        <v>82</v>
      </c>
      <c r="F290" s="38" t="s">
        <v>444</v>
      </c>
      <c r="G290" s="38" t="s">
        <v>9</v>
      </c>
      <c r="H290" s="41">
        <v>569057</v>
      </c>
      <c r="I290" s="41">
        <v>447112</v>
      </c>
      <c r="J290" s="41">
        <f t="shared" si="4"/>
        <v>-121945</v>
      </c>
      <c r="K290" s="38"/>
    </row>
    <row r="291" spans="1:11" x14ac:dyDescent="0.25">
      <c r="A291" s="38">
        <v>358</v>
      </c>
      <c r="B291" s="38" t="s">
        <v>514</v>
      </c>
      <c r="C291" s="38" t="s">
        <v>516</v>
      </c>
      <c r="D291" s="38" t="s">
        <v>253</v>
      </c>
      <c r="E291" s="38" t="s">
        <v>82</v>
      </c>
      <c r="F291" s="38" t="s">
        <v>444</v>
      </c>
      <c r="G291" s="38" t="s">
        <v>9</v>
      </c>
      <c r="H291" s="41">
        <v>28093</v>
      </c>
      <c r="I291" s="41">
        <v>57284</v>
      </c>
      <c r="J291" s="41">
        <f t="shared" si="4"/>
        <v>29191</v>
      </c>
      <c r="K291" s="38"/>
    </row>
    <row r="292" spans="1:11" x14ac:dyDescent="0.25">
      <c r="A292" s="38">
        <v>362</v>
      </c>
      <c r="B292" s="38" t="s">
        <v>517</v>
      </c>
      <c r="C292" s="38" t="s">
        <v>518</v>
      </c>
      <c r="D292" s="38" t="s">
        <v>512</v>
      </c>
      <c r="E292" s="38" t="s">
        <v>90</v>
      </c>
      <c r="F292" s="38" t="s">
        <v>519</v>
      </c>
      <c r="G292" s="38" t="s">
        <v>9</v>
      </c>
      <c r="H292" s="41">
        <v>6537</v>
      </c>
      <c r="I292" s="41">
        <v>5149</v>
      </c>
      <c r="J292" s="41">
        <f t="shared" si="4"/>
        <v>-1388</v>
      </c>
      <c r="K292" s="38"/>
    </row>
    <row r="293" spans="1:11" x14ac:dyDescent="0.25">
      <c r="A293" s="38">
        <v>365</v>
      </c>
      <c r="B293" s="38" t="s">
        <v>517</v>
      </c>
      <c r="C293" s="38" t="s">
        <v>520</v>
      </c>
      <c r="D293" s="38" t="s">
        <v>512</v>
      </c>
      <c r="E293" s="38" t="s">
        <v>90</v>
      </c>
      <c r="F293" s="38" t="s">
        <v>317</v>
      </c>
      <c r="G293" s="38" t="s">
        <v>9</v>
      </c>
      <c r="H293" s="41">
        <v>54768</v>
      </c>
      <c r="I293" s="41">
        <v>65364</v>
      </c>
      <c r="J293" s="41">
        <f t="shared" si="4"/>
        <v>10596</v>
      </c>
      <c r="K293" s="38"/>
    </row>
    <row r="294" spans="1:11" x14ac:dyDescent="0.25">
      <c r="A294" s="38">
        <v>366</v>
      </c>
      <c r="B294" s="38" t="s">
        <v>1159</v>
      </c>
      <c r="C294" s="38" t="s">
        <v>521</v>
      </c>
      <c r="D294" s="38" t="s">
        <v>6</v>
      </c>
      <c r="E294" s="38" t="s">
        <v>117</v>
      </c>
      <c r="F294" s="38" t="s">
        <v>356</v>
      </c>
      <c r="G294" s="38" t="s">
        <v>9</v>
      </c>
      <c r="H294" s="41">
        <v>0</v>
      </c>
      <c r="I294" s="41">
        <v>305</v>
      </c>
      <c r="J294" s="41">
        <f t="shared" si="4"/>
        <v>305</v>
      </c>
      <c r="K294" s="38"/>
    </row>
    <row r="295" spans="1:11" x14ac:dyDescent="0.25">
      <c r="A295" s="38">
        <v>368</v>
      </c>
      <c r="B295" s="38" t="s">
        <v>1169</v>
      </c>
      <c r="C295" s="38" t="s">
        <v>523</v>
      </c>
      <c r="D295" s="38" t="s">
        <v>253</v>
      </c>
      <c r="E295" s="38" t="s">
        <v>90</v>
      </c>
      <c r="F295" s="38" t="s">
        <v>524</v>
      </c>
      <c r="G295" s="38" t="s">
        <v>9</v>
      </c>
      <c r="H295" s="41">
        <v>22084</v>
      </c>
      <c r="I295" s="41">
        <v>4899</v>
      </c>
      <c r="J295" s="41">
        <f t="shared" si="4"/>
        <v>-17185</v>
      </c>
      <c r="K295" s="38"/>
    </row>
    <row r="296" spans="1:11" x14ac:dyDescent="0.25">
      <c r="A296" s="38">
        <v>369</v>
      </c>
      <c r="B296" s="38" t="s">
        <v>525</v>
      </c>
      <c r="C296" s="38" t="s">
        <v>525</v>
      </c>
      <c r="D296" s="38" t="s">
        <v>253</v>
      </c>
      <c r="E296" s="38" t="s">
        <v>82</v>
      </c>
      <c r="F296" s="38" t="s">
        <v>444</v>
      </c>
      <c r="G296" s="38" t="s">
        <v>9</v>
      </c>
      <c r="H296" s="41">
        <v>60879</v>
      </c>
      <c r="I296" s="41">
        <v>54398</v>
      </c>
      <c r="J296" s="41">
        <f t="shared" si="4"/>
        <v>-6481</v>
      </c>
      <c r="K296" s="38"/>
    </row>
    <row r="297" spans="1:11" x14ac:dyDescent="0.25">
      <c r="A297" s="38">
        <v>370</v>
      </c>
      <c r="B297" s="38" t="s">
        <v>194</v>
      </c>
      <c r="C297" s="38" t="s">
        <v>526</v>
      </c>
      <c r="D297" s="38" t="s">
        <v>6</v>
      </c>
      <c r="E297" s="38" t="s">
        <v>196</v>
      </c>
      <c r="F297" s="38" t="s">
        <v>197</v>
      </c>
      <c r="G297" s="38" t="s">
        <v>9</v>
      </c>
      <c r="H297" s="41">
        <v>1465</v>
      </c>
      <c r="I297" s="41">
        <v>1331</v>
      </c>
      <c r="J297" s="41">
        <f t="shared" si="4"/>
        <v>-134</v>
      </c>
      <c r="K297" s="38"/>
    </row>
    <row r="298" spans="1:11" x14ac:dyDescent="0.25">
      <c r="A298" s="38">
        <v>371</v>
      </c>
      <c r="B298" s="38" t="s">
        <v>200</v>
      </c>
      <c r="C298" s="38" t="s">
        <v>527</v>
      </c>
      <c r="D298" s="38" t="s">
        <v>6</v>
      </c>
      <c r="E298" s="38" t="s">
        <v>202</v>
      </c>
      <c r="F298" s="38" t="s">
        <v>203</v>
      </c>
      <c r="G298" s="38" t="s">
        <v>9</v>
      </c>
      <c r="H298" s="41">
        <v>6</v>
      </c>
      <c r="I298" s="41">
        <v>0</v>
      </c>
      <c r="J298" s="41">
        <f t="shared" si="4"/>
        <v>-6</v>
      </c>
      <c r="K298" s="38"/>
    </row>
    <row r="299" spans="1:11" x14ac:dyDescent="0.25">
      <c r="A299" s="38">
        <v>373</v>
      </c>
      <c r="B299" s="38" t="s">
        <v>1051</v>
      </c>
      <c r="C299" s="38" t="s">
        <v>1051</v>
      </c>
      <c r="D299" s="38" t="s">
        <v>512</v>
      </c>
      <c r="E299" s="38" t="s">
        <v>202</v>
      </c>
      <c r="F299" s="38" t="s">
        <v>203</v>
      </c>
      <c r="G299" s="38" t="s">
        <v>9</v>
      </c>
      <c r="H299" s="41">
        <v>17968</v>
      </c>
      <c r="I299" s="41">
        <v>34428</v>
      </c>
      <c r="J299" s="41">
        <f t="shared" si="4"/>
        <v>16460</v>
      </c>
      <c r="K299" s="38"/>
    </row>
    <row r="300" spans="1:11" x14ac:dyDescent="0.25">
      <c r="A300" s="38">
        <v>374</v>
      </c>
      <c r="B300" s="38" t="s">
        <v>528</v>
      </c>
      <c r="C300" s="38" t="s">
        <v>529</v>
      </c>
      <c r="D300" s="38" t="s">
        <v>253</v>
      </c>
      <c r="E300" s="38" t="s">
        <v>90</v>
      </c>
      <c r="F300" s="38" t="s">
        <v>251</v>
      </c>
      <c r="G300" s="38" t="s">
        <v>9</v>
      </c>
      <c r="H300" s="41">
        <v>30701</v>
      </c>
      <c r="I300" s="41">
        <v>47501</v>
      </c>
      <c r="J300" s="41">
        <f t="shared" si="4"/>
        <v>16800</v>
      </c>
      <c r="K300" s="38"/>
    </row>
    <row r="301" spans="1:11" x14ac:dyDescent="0.25">
      <c r="A301" s="38">
        <v>375</v>
      </c>
      <c r="B301" s="38" t="s">
        <v>1170</v>
      </c>
      <c r="C301" s="38" t="s">
        <v>531</v>
      </c>
      <c r="D301" s="38" t="s">
        <v>247</v>
      </c>
      <c r="E301" s="38" t="s">
        <v>49</v>
      </c>
      <c r="F301" s="38" t="s">
        <v>532</v>
      </c>
      <c r="G301" s="38" t="s">
        <v>9</v>
      </c>
      <c r="H301" s="41">
        <v>209</v>
      </c>
      <c r="I301" s="41">
        <v>4108</v>
      </c>
      <c r="J301" s="41">
        <f t="shared" si="4"/>
        <v>3899</v>
      </c>
      <c r="K301" s="38"/>
    </row>
    <row r="302" spans="1:11" x14ac:dyDescent="0.25">
      <c r="A302" s="38">
        <v>376</v>
      </c>
      <c r="B302" s="38" t="s">
        <v>1171</v>
      </c>
      <c r="C302" s="38" t="s">
        <v>533</v>
      </c>
      <c r="D302" s="38" t="s">
        <v>6</v>
      </c>
      <c r="E302" s="38" t="s">
        <v>82</v>
      </c>
      <c r="F302" s="38" t="s">
        <v>444</v>
      </c>
      <c r="G302" s="38" t="s">
        <v>9</v>
      </c>
      <c r="H302" s="41">
        <v>4</v>
      </c>
      <c r="I302" s="41">
        <v>226</v>
      </c>
      <c r="J302" s="41">
        <f t="shared" si="4"/>
        <v>222</v>
      </c>
      <c r="K302" s="38"/>
    </row>
    <row r="303" spans="1:11" x14ac:dyDescent="0.25">
      <c r="A303" s="38">
        <v>379</v>
      </c>
      <c r="B303" s="38" t="s">
        <v>534</v>
      </c>
      <c r="C303" s="38" t="s">
        <v>534</v>
      </c>
      <c r="D303" s="38" t="s">
        <v>253</v>
      </c>
      <c r="E303" s="38" t="s">
        <v>90</v>
      </c>
      <c r="F303" s="38" t="s">
        <v>535</v>
      </c>
      <c r="G303" s="38" t="s">
        <v>9</v>
      </c>
      <c r="H303" s="41">
        <v>32374</v>
      </c>
      <c r="I303" s="41">
        <v>69847</v>
      </c>
      <c r="J303" s="41">
        <f t="shared" si="4"/>
        <v>37473</v>
      </c>
      <c r="K303" s="38"/>
    </row>
    <row r="304" spans="1:11" x14ac:dyDescent="0.25">
      <c r="A304" s="38">
        <v>380</v>
      </c>
      <c r="B304" s="38" t="s">
        <v>536</v>
      </c>
      <c r="C304" s="38" t="s">
        <v>537</v>
      </c>
      <c r="D304" s="38" t="s">
        <v>512</v>
      </c>
      <c r="E304" s="38" t="s">
        <v>90</v>
      </c>
      <c r="F304" s="38" t="s">
        <v>317</v>
      </c>
      <c r="G304" s="38" t="s">
        <v>9</v>
      </c>
      <c r="H304" s="41">
        <v>13134</v>
      </c>
      <c r="I304" s="41">
        <v>7825</v>
      </c>
      <c r="J304" s="41">
        <f t="shared" si="4"/>
        <v>-5309</v>
      </c>
      <c r="K304" s="38"/>
    </row>
    <row r="305" spans="1:11" x14ac:dyDescent="0.25">
      <c r="A305" s="38">
        <v>382</v>
      </c>
      <c r="B305" s="38" t="s">
        <v>538</v>
      </c>
      <c r="C305" s="38" t="s">
        <v>539</v>
      </c>
      <c r="D305" s="38" t="s">
        <v>6</v>
      </c>
      <c r="E305" s="38" t="s">
        <v>67</v>
      </c>
      <c r="F305" s="38" t="s">
        <v>540</v>
      </c>
      <c r="G305" s="38" t="s">
        <v>9</v>
      </c>
      <c r="H305" s="41">
        <v>0</v>
      </c>
      <c r="I305" s="41">
        <v>0</v>
      </c>
      <c r="J305" s="41">
        <f t="shared" si="4"/>
        <v>0</v>
      </c>
      <c r="K305" s="38"/>
    </row>
    <row r="306" spans="1:11" x14ac:dyDescent="0.25">
      <c r="A306" s="38">
        <v>383</v>
      </c>
      <c r="B306" s="38" t="s">
        <v>530</v>
      </c>
      <c r="C306" s="38" t="s">
        <v>541</v>
      </c>
      <c r="D306" s="38" t="s">
        <v>247</v>
      </c>
      <c r="E306" s="38" t="s">
        <v>153</v>
      </c>
      <c r="F306" s="38" t="s">
        <v>231</v>
      </c>
      <c r="G306" s="38" t="s">
        <v>9</v>
      </c>
      <c r="H306" s="41">
        <v>4262</v>
      </c>
      <c r="I306" s="41">
        <v>8749</v>
      </c>
      <c r="J306" s="41">
        <f t="shared" si="4"/>
        <v>4487</v>
      </c>
      <c r="K306" s="38" t="s">
        <v>1106</v>
      </c>
    </row>
    <row r="307" spans="1:11" x14ac:dyDescent="0.25">
      <c r="A307" s="38">
        <v>384</v>
      </c>
      <c r="B307" s="38" t="s">
        <v>304</v>
      </c>
      <c r="C307" s="38" t="s">
        <v>542</v>
      </c>
      <c r="D307" s="38" t="s">
        <v>247</v>
      </c>
      <c r="E307" s="38" t="s">
        <v>123</v>
      </c>
      <c r="F307" s="38" t="s">
        <v>303</v>
      </c>
      <c r="G307" s="38" t="s">
        <v>9</v>
      </c>
      <c r="H307" s="41">
        <v>15</v>
      </c>
      <c r="I307" s="41">
        <v>8</v>
      </c>
      <c r="J307" s="41">
        <f t="shared" si="4"/>
        <v>-7</v>
      </c>
      <c r="K307" s="38"/>
    </row>
    <row r="308" spans="1:11" x14ac:dyDescent="0.25">
      <c r="A308" s="38">
        <v>386</v>
      </c>
      <c r="B308" s="38" t="s">
        <v>543</v>
      </c>
      <c r="C308" s="38" t="s">
        <v>544</v>
      </c>
      <c r="D308" s="38" t="s">
        <v>268</v>
      </c>
      <c r="E308" s="38" t="s">
        <v>31</v>
      </c>
      <c r="F308" s="38" t="s">
        <v>80</v>
      </c>
      <c r="G308" s="38" t="s">
        <v>9</v>
      </c>
      <c r="H308" s="41">
        <v>241389</v>
      </c>
      <c r="I308" s="41">
        <v>165404</v>
      </c>
      <c r="J308" s="41">
        <f t="shared" si="4"/>
        <v>-75985</v>
      </c>
      <c r="K308" s="38"/>
    </row>
    <row r="309" spans="1:11" x14ac:dyDescent="0.25">
      <c r="A309" s="38">
        <v>387</v>
      </c>
      <c r="B309" s="38" t="s">
        <v>1172</v>
      </c>
      <c r="C309" s="38" t="s">
        <v>545</v>
      </c>
      <c r="D309" s="38" t="s">
        <v>6</v>
      </c>
      <c r="E309" s="38" t="s">
        <v>211</v>
      </c>
      <c r="F309" s="38" t="s">
        <v>366</v>
      </c>
      <c r="G309" s="38" t="s">
        <v>9</v>
      </c>
      <c r="H309" s="41">
        <v>936</v>
      </c>
      <c r="I309" s="41">
        <v>4280</v>
      </c>
      <c r="J309" s="41">
        <f t="shared" si="4"/>
        <v>3344</v>
      </c>
      <c r="K309" s="38"/>
    </row>
    <row r="310" spans="1:11" x14ac:dyDescent="0.25">
      <c r="A310" s="38">
        <v>388</v>
      </c>
      <c r="B310" s="38" t="s">
        <v>1173</v>
      </c>
      <c r="C310" s="38" t="s">
        <v>546</v>
      </c>
      <c r="D310" s="38" t="s">
        <v>6</v>
      </c>
      <c r="E310" s="38" t="s">
        <v>31</v>
      </c>
      <c r="F310" s="38" t="s">
        <v>376</v>
      </c>
      <c r="G310" s="38" t="s">
        <v>9</v>
      </c>
      <c r="H310" s="41">
        <v>0</v>
      </c>
      <c r="I310" s="41">
        <v>3895</v>
      </c>
      <c r="J310" s="41">
        <f t="shared" si="4"/>
        <v>3895</v>
      </c>
      <c r="K310" s="38"/>
    </row>
    <row r="311" spans="1:11" x14ac:dyDescent="0.25">
      <c r="A311" s="38">
        <v>389</v>
      </c>
      <c r="B311" s="38" t="s">
        <v>1174</v>
      </c>
      <c r="C311" s="38" t="s">
        <v>547</v>
      </c>
      <c r="D311" s="38" t="s">
        <v>247</v>
      </c>
      <c r="E311" s="38" t="s">
        <v>90</v>
      </c>
      <c r="F311" s="38" t="s">
        <v>910</v>
      </c>
      <c r="G311" s="38" t="s">
        <v>9</v>
      </c>
      <c r="H311" s="41">
        <v>4377</v>
      </c>
      <c r="I311" s="41">
        <v>1621</v>
      </c>
      <c r="J311" s="41">
        <f t="shared" si="4"/>
        <v>-2756</v>
      </c>
      <c r="K311" s="38"/>
    </row>
    <row r="312" spans="1:11" x14ac:dyDescent="0.25">
      <c r="A312" s="38">
        <v>392</v>
      </c>
      <c r="B312" s="38" t="s">
        <v>548</v>
      </c>
      <c r="C312" s="38" t="s">
        <v>549</v>
      </c>
      <c r="D312" s="38" t="s">
        <v>6</v>
      </c>
      <c r="E312" s="38" t="s">
        <v>73</v>
      </c>
      <c r="F312" s="38" t="s">
        <v>323</v>
      </c>
      <c r="G312" s="38" t="s">
        <v>9</v>
      </c>
      <c r="H312" s="41">
        <v>0</v>
      </c>
      <c r="I312" s="41">
        <v>0</v>
      </c>
      <c r="J312" s="41">
        <f t="shared" si="4"/>
        <v>0</v>
      </c>
      <c r="K312" s="38"/>
    </row>
    <row r="313" spans="1:11" x14ac:dyDescent="0.25">
      <c r="A313" s="38">
        <v>393</v>
      </c>
      <c r="B313" s="38" t="s">
        <v>550</v>
      </c>
      <c r="C313" s="38" t="s">
        <v>551</v>
      </c>
      <c r="D313" s="38" t="s">
        <v>6</v>
      </c>
      <c r="E313" s="38" t="s">
        <v>211</v>
      </c>
      <c r="F313" s="38" t="s">
        <v>212</v>
      </c>
      <c r="G313" s="38" t="s">
        <v>9</v>
      </c>
      <c r="H313" s="41">
        <v>32</v>
      </c>
      <c r="I313" s="41">
        <v>4768</v>
      </c>
      <c r="J313" s="41">
        <f t="shared" si="4"/>
        <v>4736</v>
      </c>
      <c r="K313" s="38"/>
    </row>
    <row r="314" spans="1:11" x14ac:dyDescent="0.25">
      <c r="A314" s="38">
        <v>395</v>
      </c>
      <c r="B314" s="38" t="s">
        <v>440</v>
      </c>
      <c r="C314" s="38" t="s">
        <v>552</v>
      </c>
      <c r="D314" s="38" t="s">
        <v>6</v>
      </c>
      <c r="E314" s="38" t="s">
        <v>117</v>
      </c>
      <c r="F314" s="38" t="s">
        <v>447</v>
      </c>
      <c r="G314" s="38" t="s">
        <v>9</v>
      </c>
      <c r="H314" s="41">
        <v>36</v>
      </c>
      <c r="I314" s="41">
        <v>3</v>
      </c>
      <c r="J314" s="41">
        <f t="shared" si="4"/>
        <v>-33</v>
      </c>
      <c r="K314" s="38"/>
    </row>
    <row r="315" spans="1:11" x14ac:dyDescent="0.25">
      <c r="A315" s="38">
        <v>396</v>
      </c>
      <c r="B315" s="38" t="s">
        <v>1129</v>
      </c>
      <c r="C315" s="38" t="s">
        <v>553</v>
      </c>
      <c r="D315" s="38" t="s">
        <v>6</v>
      </c>
      <c r="E315" s="38" t="s">
        <v>117</v>
      </c>
      <c r="F315" s="38" t="s">
        <v>554</v>
      </c>
      <c r="G315" s="38" t="s">
        <v>9</v>
      </c>
      <c r="H315" s="41">
        <v>34</v>
      </c>
      <c r="I315" s="41">
        <v>680</v>
      </c>
      <c r="J315" s="41">
        <f t="shared" si="4"/>
        <v>646</v>
      </c>
      <c r="K315" s="38"/>
    </row>
    <row r="316" spans="1:11" x14ac:dyDescent="0.25">
      <c r="A316" s="38">
        <v>397</v>
      </c>
      <c r="B316" s="38" t="s">
        <v>555</v>
      </c>
      <c r="C316" s="38" t="s">
        <v>556</v>
      </c>
      <c r="D316" s="38" t="s">
        <v>512</v>
      </c>
      <c r="E316" s="38" t="s">
        <v>90</v>
      </c>
      <c r="F316" s="38" t="s">
        <v>91</v>
      </c>
      <c r="G316" s="38" t="s">
        <v>9</v>
      </c>
      <c r="H316" s="41">
        <v>353</v>
      </c>
      <c r="I316" s="41">
        <v>6644</v>
      </c>
      <c r="J316" s="41">
        <f t="shared" si="4"/>
        <v>6291</v>
      </c>
      <c r="K316" s="38"/>
    </row>
    <row r="317" spans="1:11" x14ac:dyDescent="0.25">
      <c r="A317" s="38">
        <v>398</v>
      </c>
      <c r="B317" s="38" t="s">
        <v>557</v>
      </c>
      <c r="C317" s="38" t="s">
        <v>557</v>
      </c>
      <c r="D317" s="38" t="s">
        <v>247</v>
      </c>
      <c r="E317" s="38" t="s">
        <v>82</v>
      </c>
      <c r="F317" s="38" t="s">
        <v>359</v>
      </c>
      <c r="G317" s="38" t="s">
        <v>9</v>
      </c>
      <c r="H317" s="41">
        <v>8</v>
      </c>
      <c r="I317" s="41">
        <v>0</v>
      </c>
      <c r="J317" s="41">
        <f t="shared" si="4"/>
        <v>-8</v>
      </c>
      <c r="K317" s="38"/>
    </row>
    <row r="318" spans="1:11" x14ac:dyDescent="0.25">
      <c r="A318" s="38">
        <v>399</v>
      </c>
      <c r="B318" s="38" t="s">
        <v>1132</v>
      </c>
      <c r="C318" s="38" t="s">
        <v>558</v>
      </c>
      <c r="D318" s="38" t="s">
        <v>247</v>
      </c>
      <c r="E318" s="38" t="s">
        <v>102</v>
      </c>
      <c r="F318" s="38" t="s">
        <v>103</v>
      </c>
      <c r="G318" s="38" t="s">
        <v>9</v>
      </c>
      <c r="H318" s="41">
        <v>0</v>
      </c>
      <c r="I318" s="41">
        <v>0</v>
      </c>
      <c r="J318" s="41">
        <f t="shared" si="4"/>
        <v>0</v>
      </c>
      <c r="K318" s="38"/>
    </row>
    <row r="319" spans="1:11" x14ac:dyDescent="0.25">
      <c r="A319" s="38">
        <v>401</v>
      </c>
      <c r="B319" s="38" t="s">
        <v>292</v>
      </c>
      <c r="C319" s="38" t="s">
        <v>559</v>
      </c>
      <c r="D319" s="38" t="s">
        <v>6</v>
      </c>
      <c r="E319" s="38" t="s">
        <v>45</v>
      </c>
      <c r="F319" s="38" t="s">
        <v>294</v>
      </c>
      <c r="G319" s="38" t="s">
        <v>9</v>
      </c>
      <c r="H319" s="41">
        <v>1637</v>
      </c>
      <c r="I319" s="41">
        <v>47</v>
      </c>
      <c r="J319" s="41">
        <f t="shared" si="4"/>
        <v>-1590</v>
      </c>
      <c r="K319" s="38"/>
    </row>
    <row r="320" spans="1:11" x14ac:dyDescent="0.25">
      <c r="A320" s="38">
        <v>402</v>
      </c>
      <c r="B320" s="38" t="s">
        <v>1175</v>
      </c>
      <c r="C320" s="38" t="s">
        <v>560</v>
      </c>
      <c r="D320" s="38" t="s">
        <v>247</v>
      </c>
      <c r="E320" s="38" t="s">
        <v>82</v>
      </c>
      <c r="F320" s="38" t="s">
        <v>332</v>
      </c>
      <c r="G320" s="38" t="s">
        <v>9</v>
      </c>
      <c r="H320" s="41">
        <v>34218</v>
      </c>
      <c r="I320" s="41">
        <v>24194</v>
      </c>
      <c r="J320" s="41">
        <f t="shared" si="4"/>
        <v>-10024</v>
      </c>
      <c r="K320" s="38"/>
    </row>
    <row r="321" spans="1:11" x14ac:dyDescent="0.25">
      <c r="A321" s="38">
        <v>403</v>
      </c>
      <c r="B321" s="38" t="s">
        <v>505</v>
      </c>
      <c r="C321" s="38" t="s">
        <v>561</v>
      </c>
      <c r="D321" s="38" t="s">
        <v>6</v>
      </c>
      <c r="E321" s="38" t="s">
        <v>153</v>
      </c>
      <c r="F321" s="38" t="s">
        <v>507</v>
      </c>
      <c r="G321" s="38" t="s">
        <v>9</v>
      </c>
      <c r="H321" s="41">
        <v>42</v>
      </c>
      <c r="I321" s="41">
        <v>835</v>
      </c>
      <c r="J321" s="41">
        <f t="shared" si="4"/>
        <v>793</v>
      </c>
      <c r="K321" s="38"/>
    </row>
    <row r="322" spans="1:11" x14ac:dyDescent="0.25">
      <c r="A322" s="38">
        <v>405</v>
      </c>
      <c r="B322" s="38" t="s">
        <v>1176</v>
      </c>
      <c r="C322" s="38" t="s">
        <v>563</v>
      </c>
      <c r="D322" s="38" t="s">
        <v>562</v>
      </c>
      <c r="E322" s="38" t="s">
        <v>82</v>
      </c>
      <c r="F322" s="38" t="s">
        <v>332</v>
      </c>
      <c r="G322" s="38" t="s">
        <v>9</v>
      </c>
      <c r="H322" s="41">
        <v>323397</v>
      </c>
      <c r="I322" s="41">
        <v>306575</v>
      </c>
      <c r="J322" s="41">
        <f t="shared" si="4"/>
        <v>-16822</v>
      </c>
      <c r="K322" s="38"/>
    </row>
    <row r="323" spans="1:11" x14ac:dyDescent="0.25">
      <c r="A323" s="38">
        <v>406</v>
      </c>
      <c r="B323" s="38" t="s">
        <v>1177</v>
      </c>
      <c r="C323" s="38" t="s">
        <v>564</v>
      </c>
      <c r="D323" s="38" t="s">
        <v>562</v>
      </c>
      <c r="E323" s="38" t="s">
        <v>134</v>
      </c>
      <c r="F323" s="38" t="s">
        <v>135</v>
      </c>
      <c r="G323" s="38" t="s">
        <v>9</v>
      </c>
      <c r="H323" s="41">
        <v>1337734</v>
      </c>
      <c r="I323" s="41">
        <v>1456455</v>
      </c>
      <c r="J323" s="41">
        <f t="shared" si="4"/>
        <v>118721</v>
      </c>
      <c r="K323" s="38"/>
    </row>
    <row r="324" spans="1:11" x14ac:dyDescent="0.25">
      <c r="A324" s="38">
        <v>407</v>
      </c>
      <c r="B324" s="38" t="s">
        <v>1036</v>
      </c>
      <c r="C324" s="38" t="s">
        <v>1036</v>
      </c>
      <c r="D324" s="38" t="s">
        <v>562</v>
      </c>
      <c r="E324" s="38" t="s">
        <v>90</v>
      </c>
      <c r="F324" s="38" t="s">
        <v>522</v>
      </c>
      <c r="G324" s="38" t="s">
        <v>9</v>
      </c>
      <c r="H324" s="41">
        <v>555</v>
      </c>
      <c r="I324" s="41">
        <v>1718</v>
      </c>
      <c r="J324" s="41">
        <f t="shared" si="4"/>
        <v>1163</v>
      </c>
      <c r="K324" s="38"/>
    </row>
    <row r="325" spans="1:11" x14ac:dyDescent="0.25">
      <c r="A325" s="38">
        <v>408</v>
      </c>
      <c r="B325" s="38" t="s">
        <v>565</v>
      </c>
      <c r="C325" s="38" t="s">
        <v>565</v>
      </c>
      <c r="D325" s="38" t="s">
        <v>562</v>
      </c>
      <c r="E325" s="38" t="s">
        <v>134</v>
      </c>
      <c r="F325" s="38" t="s">
        <v>135</v>
      </c>
      <c r="G325" s="38" t="s">
        <v>9</v>
      </c>
      <c r="H325" s="41">
        <v>135417</v>
      </c>
      <c r="I325" s="41">
        <v>82169</v>
      </c>
      <c r="J325" s="41">
        <f t="shared" si="4"/>
        <v>-53248</v>
      </c>
      <c r="K325" s="38"/>
    </row>
    <row r="326" spans="1:11" x14ac:dyDescent="0.25">
      <c r="A326" s="38">
        <v>409</v>
      </c>
      <c r="B326" s="38" t="s">
        <v>1178</v>
      </c>
      <c r="C326" s="38" t="s">
        <v>566</v>
      </c>
      <c r="D326" s="38" t="s">
        <v>562</v>
      </c>
      <c r="E326" s="38" t="s">
        <v>7</v>
      </c>
      <c r="F326" s="38" t="s">
        <v>567</v>
      </c>
      <c r="G326" s="38" t="s">
        <v>9</v>
      </c>
      <c r="H326" s="41">
        <v>4517</v>
      </c>
      <c r="I326" s="41">
        <v>2701</v>
      </c>
      <c r="J326" s="41">
        <f t="shared" ref="J326:J389" si="5">I326-H326</f>
        <v>-1816</v>
      </c>
      <c r="K326" s="38"/>
    </row>
    <row r="327" spans="1:11" x14ac:dyDescent="0.25">
      <c r="A327" s="38">
        <v>410</v>
      </c>
      <c r="B327" s="38" t="s">
        <v>568</v>
      </c>
      <c r="C327" s="38" t="s">
        <v>569</v>
      </c>
      <c r="D327" s="38" t="s">
        <v>562</v>
      </c>
      <c r="E327" s="38" t="s">
        <v>67</v>
      </c>
      <c r="F327" s="38" t="s">
        <v>238</v>
      </c>
      <c r="G327" s="38" t="s">
        <v>9</v>
      </c>
      <c r="H327" s="41">
        <v>149462</v>
      </c>
      <c r="I327" s="41">
        <v>108307</v>
      </c>
      <c r="J327" s="41">
        <f t="shared" si="5"/>
        <v>-41155</v>
      </c>
      <c r="K327" s="38"/>
    </row>
    <row r="328" spans="1:11" x14ac:dyDescent="0.25">
      <c r="A328" s="38">
        <v>411</v>
      </c>
      <c r="B328" s="38" t="s">
        <v>570</v>
      </c>
      <c r="C328" s="38" t="s">
        <v>571</v>
      </c>
      <c r="D328" s="38" t="s">
        <v>562</v>
      </c>
      <c r="E328" s="38" t="s">
        <v>73</v>
      </c>
      <c r="F328" s="38" t="s">
        <v>269</v>
      </c>
      <c r="G328" s="38" t="s">
        <v>9</v>
      </c>
      <c r="H328" s="41">
        <v>91775</v>
      </c>
      <c r="I328" s="41">
        <v>43895</v>
      </c>
      <c r="J328" s="41">
        <f t="shared" si="5"/>
        <v>-47880</v>
      </c>
      <c r="K328" s="38"/>
    </row>
    <row r="329" spans="1:11" x14ac:dyDescent="0.25">
      <c r="A329" s="38">
        <v>413</v>
      </c>
      <c r="B329" s="38" t="s">
        <v>572</v>
      </c>
      <c r="C329" s="38" t="s">
        <v>572</v>
      </c>
      <c r="D329" s="38" t="s">
        <v>562</v>
      </c>
      <c r="E329" s="38" t="s">
        <v>82</v>
      </c>
      <c r="F329" s="38" t="s">
        <v>573</v>
      </c>
      <c r="G329" s="38" t="s">
        <v>9</v>
      </c>
      <c r="H329" s="41">
        <v>64164</v>
      </c>
      <c r="I329" s="41">
        <v>48654</v>
      </c>
      <c r="J329" s="41">
        <f t="shared" si="5"/>
        <v>-15510</v>
      </c>
      <c r="K329" s="38"/>
    </row>
    <row r="330" spans="1:11" x14ac:dyDescent="0.25">
      <c r="A330" s="38">
        <v>414</v>
      </c>
      <c r="B330" s="38" t="s">
        <v>1179</v>
      </c>
      <c r="C330" s="38" t="s">
        <v>574</v>
      </c>
      <c r="D330" s="38" t="s">
        <v>562</v>
      </c>
      <c r="E330" s="38" t="s">
        <v>90</v>
      </c>
      <c r="F330" s="38" t="s">
        <v>522</v>
      </c>
      <c r="G330" s="38" t="s">
        <v>9</v>
      </c>
      <c r="H330" s="41">
        <v>12372</v>
      </c>
      <c r="I330" s="41">
        <v>10167</v>
      </c>
      <c r="J330" s="41">
        <f t="shared" si="5"/>
        <v>-2205</v>
      </c>
      <c r="K330" s="38"/>
    </row>
    <row r="331" spans="1:11" x14ac:dyDescent="0.25">
      <c r="A331" s="38">
        <v>416</v>
      </c>
      <c r="B331" s="38" t="s">
        <v>570</v>
      </c>
      <c r="C331" s="38" t="s">
        <v>575</v>
      </c>
      <c r="D331" s="38" t="s">
        <v>562</v>
      </c>
      <c r="E331" s="38" t="s">
        <v>102</v>
      </c>
      <c r="F331" s="38" t="s">
        <v>576</v>
      </c>
      <c r="G331" s="38" t="s">
        <v>9</v>
      </c>
      <c r="H331" s="41">
        <v>46817</v>
      </c>
      <c r="I331" s="41">
        <v>36869</v>
      </c>
      <c r="J331" s="41">
        <f t="shared" si="5"/>
        <v>-9948</v>
      </c>
      <c r="K331" s="38"/>
    </row>
    <row r="332" spans="1:11" x14ac:dyDescent="0.25">
      <c r="A332" s="38">
        <v>417</v>
      </c>
      <c r="B332" s="38" t="s">
        <v>570</v>
      </c>
      <c r="C332" s="38" t="s">
        <v>577</v>
      </c>
      <c r="D332" s="38" t="s">
        <v>562</v>
      </c>
      <c r="E332" s="38" t="s">
        <v>31</v>
      </c>
      <c r="F332" s="38" t="s">
        <v>578</v>
      </c>
      <c r="G332" s="38" t="s">
        <v>9</v>
      </c>
      <c r="H332" s="41">
        <v>71447</v>
      </c>
      <c r="I332" s="41">
        <v>47914</v>
      </c>
      <c r="J332" s="41">
        <f t="shared" si="5"/>
        <v>-23533</v>
      </c>
      <c r="K332" s="38"/>
    </row>
    <row r="333" spans="1:11" x14ac:dyDescent="0.25">
      <c r="A333" s="38">
        <v>418</v>
      </c>
      <c r="B333" s="38" t="s">
        <v>570</v>
      </c>
      <c r="C333" s="38" t="s">
        <v>579</v>
      </c>
      <c r="D333" s="38" t="s">
        <v>562</v>
      </c>
      <c r="E333" s="38" t="s">
        <v>31</v>
      </c>
      <c r="F333" s="38" t="s">
        <v>578</v>
      </c>
      <c r="G333" s="38" t="s">
        <v>9</v>
      </c>
      <c r="H333" s="41">
        <v>77664</v>
      </c>
      <c r="I333" s="41">
        <v>52204</v>
      </c>
      <c r="J333" s="41">
        <f t="shared" si="5"/>
        <v>-25460</v>
      </c>
      <c r="K333" s="38"/>
    </row>
    <row r="334" spans="1:11" x14ac:dyDescent="0.25">
      <c r="A334" s="38">
        <v>419</v>
      </c>
      <c r="B334" s="38" t="s">
        <v>570</v>
      </c>
      <c r="C334" s="38" t="s">
        <v>580</v>
      </c>
      <c r="D334" s="38" t="s">
        <v>562</v>
      </c>
      <c r="E334" s="38" t="s">
        <v>28</v>
      </c>
      <c r="F334" s="38" t="s">
        <v>413</v>
      </c>
      <c r="G334" s="38" t="s">
        <v>9</v>
      </c>
      <c r="H334" s="41">
        <v>16447</v>
      </c>
      <c r="I334" s="41">
        <v>0</v>
      </c>
      <c r="J334" s="41">
        <f t="shared" si="5"/>
        <v>-16447</v>
      </c>
      <c r="K334" s="38"/>
    </row>
    <row r="335" spans="1:11" x14ac:dyDescent="0.25">
      <c r="A335" s="38">
        <v>422</v>
      </c>
      <c r="B335" s="38" t="s">
        <v>581</v>
      </c>
      <c r="C335" s="38" t="s">
        <v>582</v>
      </c>
      <c r="D335" s="38" t="s">
        <v>583</v>
      </c>
      <c r="E335" s="38" t="s">
        <v>14</v>
      </c>
      <c r="F335" s="38" t="s">
        <v>131</v>
      </c>
      <c r="G335" s="38" t="s">
        <v>9</v>
      </c>
      <c r="H335" s="41">
        <v>100999</v>
      </c>
      <c r="I335" s="41">
        <v>98032</v>
      </c>
      <c r="J335" s="41">
        <f t="shared" si="5"/>
        <v>-2967</v>
      </c>
      <c r="K335" s="38"/>
    </row>
    <row r="336" spans="1:11" x14ac:dyDescent="0.25">
      <c r="A336" s="38">
        <v>423</v>
      </c>
      <c r="B336" s="38" t="s">
        <v>1180</v>
      </c>
      <c r="C336" s="38" t="s">
        <v>584</v>
      </c>
      <c r="D336" s="38" t="s">
        <v>583</v>
      </c>
      <c r="E336" s="38" t="s">
        <v>82</v>
      </c>
      <c r="F336" s="38" t="s">
        <v>166</v>
      </c>
      <c r="G336" s="38" t="s">
        <v>9</v>
      </c>
      <c r="H336" s="41">
        <v>26867</v>
      </c>
      <c r="I336" s="41">
        <v>12801</v>
      </c>
      <c r="J336" s="41">
        <f t="shared" si="5"/>
        <v>-14066</v>
      </c>
      <c r="K336" s="38"/>
    </row>
    <row r="337" spans="1:11" x14ac:dyDescent="0.25">
      <c r="A337" s="38">
        <v>424</v>
      </c>
      <c r="B337" s="38" t="s">
        <v>585</v>
      </c>
      <c r="C337" s="38" t="s">
        <v>586</v>
      </c>
      <c r="D337" s="38" t="s">
        <v>583</v>
      </c>
      <c r="E337" s="38" t="s">
        <v>82</v>
      </c>
      <c r="F337" s="38" t="s">
        <v>166</v>
      </c>
      <c r="G337" s="38" t="s">
        <v>9</v>
      </c>
      <c r="H337" s="41">
        <v>479781</v>
      </c>
      <c r="I337" s="41">
        <v>406022</v>
      </c>
      <c r="J337" s="41">
        <f t="shared" si="5"/>
        <v>-73759</v>
      </c>
      <c r="K337" s="38"/>
    </row>
    <row r="338" spans="1:11" x14ac:dyDescent="0.25">
      <c r="A338" s="38">
        <v>425</v>
      </c>
      <c r="B338" s="38" t="s">
        <v>587</v>
      </c>
      <c r="C338" s="38" t="s">
        <v>587</v>
      </c>
      <c r="D338" s="38" t="s">
        <v>583</v>
      </c>
      <c r="E338" s="38" t="s">
        <v>82</v>
      </c>
      <c r="F338" s="38" t="s">
        <v>166</v>
      </c>
      <c r="G338" s="38" t="s">
        <v>9</v>
      </c>
      <c r="H338" s="41">
        <v>477527</v>
      </c>
      <c r="I338" s="41">
        <v>388090</v>
      </c>
      <c r="J338" s="41">
        <f t="shared" si="5"/>
        <v>-89437</v>
      </c>
      <c r="K338" s="38"/>
    </row>
    <row r="339" spans="1:11" x14ac:dyDescent="0.25">
      <c r="A339" s="38">
        <v>426</v>
      </c>
      <c r="B339" s="38" t="s">
        <v>585</v>
      </c>
      <c r="C339" s="38" t="s">
        <v>588</v>
      </c>
      <c r="D339" s="38" t="s">
        <v>583</v>
      </c>
      <c r="E339" s="38" t="s">
        <v>82</v>
      </c>
      <c r="F339" s="38" t="s">
        <v>589</v>
      </c>
      <c r="G339" s="38" t="s">
        <v>9</v>
      </c>
      <c r="H339" s="41">
        <v>1567625</v>
      </c>
      <c r="I339" s="41">
        <v>1392876</v>
      </c>
      <c r="J339" s="41">
        <f t="shared" si="5"/>
        <v>-174749</v>
      </c>
      <c r="K339" s="38"/>
    </row>
    <row r="340" spans="1:11" x14ac:dyDescent="0.25">
      <c r="A340" s="38">
        <v>428</v>
      </c>
      <c r="B340" s="38" t="s">
        <v>1181</v>
      </c>
      <c r="C340" s="38" t="s">
        <v>1077</v>
      </c>
      <c r="D340" s="38" t="s">
        <v>590</v>
      </c>
      <c r="E340" s="38" t="s">
        <v>123</v>
      </c>
      <c r="F340" s="38" t="s">
        <v>303</v>
      </c>
      <c r="G340" s="38" t="s">
        <v>9</v>
      </c>
      <c r="H340" s="41">
        <v>8640</v>
      </c>
      <c r="I340" s="41">
        <v>1879</v>
      </c>
      <c r="J340" s="41">
        <f t="shared" si="5"/>
        <v>-6761</v>
      </c>
      <c r="K340" s="38"/>
    </row>
    <row r="341" spans="1:11" x14ac:dyDescent="0.25">
      <c r="A341" s="38">
        <v>430</v>
      </c>
      <c r="B341" s="38" t="s">
        <v>591</v>
      </c>
      <c r="C341" s="38" t="s">
        <v>591</v>
      </c>
      <c r="D341" s="38" t="s">
        <v>590</v>
      </c>
      <c r="E341" s="38" t="s">
        <v>82</v>
      </c>
      <c r="F341" s="38" t="s">
        <v>592</v>
      </c>
      <c r="G341" s="38" t="s">
        <v>9</v>
      </c>
      <c r="H341" s="41">
        <v>8910</v>
      </c>
      <c r="I341" s="41">
        <v>16553</v>
      </c>
      <c r="J341" s="41">
        <f t="shared" si="5"/>
        <v>7643</v>
      </c>
      <c r="K341" s="38"/>
    </row>
    <row r="342" spans="1:11" x14ac:dyDescent="0.25">
      <c r="A342" s="38">
        <v>431</v>
      </c>
      <c r="B342" s="38" t="s">
        <v>1182</v>
      </c>
      <c r="C342" s="38" t="s">
        <v>593</v>
      </c>
      <c r="D342" s="38" t="s">
        <v>590</v>
      </c>
      <c r="E342" s="38" t="s">
        <v>211</v>
      </c>
      <c r="F342" s="38" t="s">
        <v>263</v>
      </c>
      <c r="G342" s="38" t="s">
        <v>9</v>
      </c>
      <c r="H342" s="41">
        <v>21584</v>
      </c>
      <c r="I342" s="41">
        <v>97743</v>
      </c>
      <c r="J342" s="41">
        <f t="shared" si="5"/>
        <v>76159</v>
      </c>
      <c r="K342" s="38"/>
    </row>
    <row r="343" spans="1:11" x14ac:dyDescent="0.25">
      <c r="A343" s="38">
        <v>432</v>
      </c>
      <c r="B343" s="38" t="s">
        <v>1183</v>
      </c>
      <c r="C343" s="38" t="s">
        <v>595</v>
      </c>
      <c r="D343" s="38" t="s">
        <v>590</v>
      </c>
      <c r="E343" s="38" t="s">
        <v>45</v>
      </c>
      <c r="F343" s="38" t="s">
        <v>52</v>
      </c>
      <c r="G343" s="38" t="s">
        <v>9</v>
      </c>
      <c r="H343" s="41">
        <v>12413</v>
      </c>
      <c r="I343" s="41">
        <v>167090</v>
      </c>
      <c r="J343" s="41">
        <f t="shared" si="5"/>
        <v>154677</v>
      </c>
      <c r="K343" s="38"/>
    </row>
    <row r="344" spans="1:11" x14ac:dyDescent="0.25">
      <c r="A344" s="38">
        <v>433</v>
      </c>
      <c r="B344" s="38" t="s">
        <v>1184</v>
      </c>
      <c r="C344" s="38" t="s">
        <v>596</v>
      </c>
      <c r="D344" s="38" t="s">
        <v>590</v>
      </c>
      <c r="E344" s="38" t="s">
        <v>73</v>
      </c>
      <c r="F344" s="38" t="s">
        <v>470</v>
      </c>
      <c r="G344" s="38" t="s">
        <v>9</v>
      </c>
      <c r="H344" s="41">
        <v>8783</v>
      </c>
      <c r="I344" s="41">
        <v>73802</v>
      </c>
      <c r="J344" s="41">
        <f t="shared" si="5"/>
        <v>65019</v>
      </c>
      <c r="K344" s="38"/>
    </row>
    <row r="345" spans="1:11" x14ac:dyDescent="0.25">
      <c r="A345" s="38">
        <v>434</v>
      </c>
      <c r="B345" s="38" t="s">
        <v>594</v>
      </c>
      <c r="C345" s="38" t="s">
        <v>597</v>
      </c>
      <c r="D345" s="38" t="s">
        <v>590</v>
      </c>
      <c r="E345" s="38" t="s">
        <v>117</v>
      </c>
      <c r="F345" s="38" t="s">
        <v>356</v>
      </c>
      <c r="G345" s="38" t="s">
        <v>9</v>
      </c>
      <c r="H345" s="41">
        <v>17384</v>
      </c>
      <c r="I345" s="41">
        <v>123659</v>
      </c>
      <c r="J345" s="41">
        <f t="shared" si="5"/>
        <v>106275</v>
      </c>
      <c r="K345" s="38"/>
    </row>
    <row r="346" spans="1:11" x14ac:dyDescent="0.25">
      <c r="A346" s="38">
        <v>435</v>
      </c>
      <c r="B346" s="38" t="s">
        <v>598</v>
      </c>
      <c r="C346" s="38" t="s">
        <v>599</v>
      </c>
      <c r="D346" s="38" t="s">
        <v>590</v>
      </c>
      <c r="E346" s="38" t="s">
        <v>45</v>
      </c>
      <c r="F346" s="38" t="s">
        <v>294</v>
      </c>
      <c r="G346" s="38" t="s">
        <v>9</v>
      </c>
      <c r="H346" s="41">
        <v>13191</v>
      </c>
      <c r="I346" s="41">
        <v>32696</v>
      </c>
      <c r="J346" s="41">
        <f t="shared" si="5"/>
        <v>19505</v>
      </c>
      <c r="K346" s="38"/>
    </row>
    <row r="347" spans="1:11" x14ac:dyDescent="0.25">
      <c r="A347" s="38">
        <v>436</v>
      </c>
      <c r="B347" s="38" t="s">
        <v>1124</v>
      </c>
      <c r="C347" s="38" t="s">
        <v>600</v>
      </c>
      <c r="D347" s="38" t="s">
        <v>268</v>
      </c>
      <c r="E347" s="38" t="s">
        <v>28</v>
      </c>
      <c r="F347" s="38" t="s">
        <v>327</v>
      </c>
      <c r="G347" s="38" t="s">
        <v>9</v>
      </c>
      <c r="H347" s="41">
        <v>63874</v>
      </c>
      <c r="I347" s="41">
        <v>61392</v>
      </c>
      <c r="J347" s="41">
        <f t="shared" si="5"/>
        <v>-2482</v>
      </c>
      <c r="K347" s="38"/>
    </row>
    <row r="348" spans="1:11" x14ac:dyDescent="0.25">
      <c r="A348" s="38">
        <v>437</v>
      </c>
      <c r="B348" s="38" t="s">
        <v>1079</v>
      </c>
      <c r="C348" s="38" t="s">
        <v>1078</v>
      </c>
      <c r="D348" s="38" t="s">
        <v>590</v>
      </c>
      <c r="E348" s="38" t="s">
        <v>14</v>
      </c>
      <c r="F348" s="38" t="s">
        <v>406</v>
      </c>
      <c r="G348" s="38" t="s">
        <v>9</v>
      </c>
      <c r="H348" s="41">
        <v>937</v>
      </c>
      <c r="I348" s="41">
        <v>1152</v>
      </c>
      <c r="J348" s="41">
        <f t="shared" si="5"/>
        <v>215</v>
      </c>
      <c r="K348" s="38"/>
    </row>
    <row r="349" spans="1:11" x14ac:dyDescent="0.25">
      <c r="A349" s="38">
        <v>438</v>
      </c>
      <c r="B349" s="38" t="s">
        <v>601</v>
      </c>
      <c r="C349" s="38" t="s">
        <v>602</v>
      </c>
      <c r="D349" s="38" t="s">
        <v>590</v>
      </c>
      <c r="E349" s="38" t="s">
        <v>153</v>
      </c>
      <c r="F349" s="38" t="s">
        <v>507</v>
      </c>
      <c r="G349" s="38" t="s">
        <v>9</v>
      </c>
      <c r="H349" s="41">
        <v>4714</v>
      </c>
      <c r="I349" s="41">
        <v>140998</v>
      </c>
      <c r="J349" s="41">
        <f t="shared" si="5"/>
        <v>136284</v>
      </c>
      <c r="K349" s="38"/>
    </row>
    <row r="350" spans="1:11" x14ac:dyDescent="0.25">
      <c r="A350" s="38">
        <v>440</v>
      </c>
      <c r="B350" s="38" t="s">
        <v>1185</v>
      </c>
      <c r="C350" s="38" t="s">
        <v>604</v>
      </c>
      <c r="D350" s="38" t="s">
        <v>590</v>
      </c>
      <c r="E350" s="38" t="s">
        <v>82</v>
      </c>
      <c r="F350" s="38" t="s">
        <v>603</v>
      </c>
      <c r="G350" s="38" t="s">
        <v>9</v>
      </c>
      <c r="H350" s="41">
        <v>13311</v>
      </c>
      <c r="I350" s="41">
        <v>13407</v>
      </c>
      <c r="J350" s="41">
        <f t="shared" si="5"/>
        <v>96</v>
      </c>
      <c r="K350" s="38"/>
    </row>
    <row r="351" spans="1:11" x14ac:dyDescent="0.25">
      <c r="A351" s="38">
        <v>441</v>
      </c>
      <c r="B351" s="38" t="s">
        <v>605</v>
      </c>
      <c r="C351" s="38" t="s">
        <v>605</v>
      </c>
      <c r="D351" s="38" t="s">
        <v>590</v>
      </c>
      <c r="E351" s="38" t="s">
        <v>117</v>
      </c>
      <c r="F351" s="38" t="s">
        <v>356</v>
      </c>
      <c r="G351" s="38" t="s">
        <v>9</v>
      </c>
      <c r="H351" s="41">
        <v>39487</v>
      </c>
      <c r="I351" s="41">
        <v>26403</v>
      </c>
      <c r="J351" s="41">
        <f t="shared" si="5"/>
        <v>-13084</v>
      </c>
      <c r="K351" s="38"/>
    </row>
    <row r="352" spans="1:11" x14ac:dyDescent="0.25">
      <c r="A352" s="38">
        <v>442</v>
      </c>
      <c r="B352" s="38" t="s">
        <v>606</v>
      </c>
      <c r="C352" s="38" t="s">
        <v>606</v>
      </c>
      <c r="D352" s="38" t="s">
        <v>590</v>
      </c>
      <c r="E352" s="38" t="s">
        <v>153</v>
      </c>
      <c r="F352" s="38" t="s">
        <v>231</v>
      </c>
      <c r="G352" s="38" t="s">
        <v>9</v>
      </c>
      <c r="H352" s="41">
        <v>18951</v>
      </c>
      <c r="I352" s="41">
        <v>73216</v>
      </c>
      <c r="J352" s="41">
        <f t="shared" si="5"/>
        <v>54265</v>
      </c>
      <c r="K352" s="38"/>
    </row>
    <row r="353" spans="1:11" x14ac:dyDescent="0.25">
      <c r="A353" s="38">
        <v>443</v>
      </c>
      <c r="B353" s="38" t="s">
        <v>607</v>
      </c>
      <c r="C353" s="38" t="s">
        <v>608</v>
      </c>
      <c r="D353" s="38" t="s">
        <v>590</v>
      </c>
      <c r="E353" s="38" t="s">
        <v>117</v>
      </c>
      <c r="F353" s="38" t="s">
        <v>356</v>
      </c>
      <c r="G353" s="38" t="s">
        <v>9</v>
      </c>
      <c r="H353" s="41">
        <v>13358</v>
      </c>
      <c r="I353" s="41">
        <v>110886</v>
      </c>
      <c r="J353" s="41">
        <f t="shared" si="5"/>
        <v>97528</v>
      </c>
      <c r="K353" s="38"/>
    </row>
    <row r="354" spans="1:11" x14ac:dyDescent="0.25">
      <c r="A354" s="38">
        <v>444</v>
      </c>
      <c r="B354" s="38" t="s">
        <v>1186</v>
      </c>
      <c r="C354" s="38" t="s">
        <v>609</v>
      </c>
      <c r="D354" s="38" t="s">
        <v>590</v>
      </c>
      <c r="E354" s="38" t="s">
        <v>14</v>
      </c>
      <c r="F354" s="38" t="s">
        <v>298</v>
      </c>
      <c r="G354" s="38" t="s">
        <v>9</v>
      </c>
      <c r="H354" s="41">
        <v>4</v>
      </c>
      <c r="I354" s="41">
        <v>102839</v>
      </c>
      <c r="J354" s="41">
        <f t="shared" si="5"/>
        <v>102835</v>
      </c>
      <c r="K354" s="38"/>
    </row>
    <row r="355" spans="1:11" x14ac:dyDescent="0.25">
      <c r="A355" s="38">
        <v>446</v>
      </c>
      <c r="B355" s="38" t="s">
        <v>1187</v>
      </c>
      <c r="C355" s="38" t="s">
        <v>610</v>
      </c>
      <c r="D355" s="38" t="s">
        <v>590</v>
      </c>
      <c r="E355" s="38" t="s">
        <v>28</v>
      </c>
      <c r="F355" s="38" t="s">
        <v>29</v>
      </c>
      <c r="G355" s="38" t="s">
        <v>9</v>
      </c>
      <c r="H355" s="41">
        <v>10651</v>
      </c>
      <c r="I355" s="41">
        <v>82903</v>
      </c>
      <c r="J355" s="41">
        <f t="shared" si="5"/>
        <v>72252</v>
      </c>
      <c r="K355" s="38"/>
    </row>
    <row r="356" spans="1:11" x14ac:dyDescent="0.25">
      <c r="A356" s="38">
        <v>447</v>
      </c>
      <c r="B356" s="38" t="s">
        <v>611</v>
      </c>
      <c r="C356" s="38" t="s">
        <v>612</v>
      </c>
      <c r="D356" s="38" t="s">
        <v>590</v>
      </c>
      <c r="E356" s="38" t="s">
        <v>73</v>
      </c>
      <c r="F356" s="38" t="s">
        <v>323</v>
      </c>
      <c r="G356" s="38" t="s">
        <v>9</v>
      </c>
      <c r="H356" s="41">
        <v>10405</v>
      </c>
      <c r="I356" s="41">
        <v>199439</v>
      </c>
      <c r="J356" s="41">
        <f t="shared" si="5"/>
        <v>189034</v>
      </c>
      <c r="K356" s="38"/>
    </row>
    <row r="357" spans="1:11" x14ac:dyDescent="0.25">
      <c r="A357" s="38">
        <v>448</v>
      </c>
      <c r="B357" s="38" t="s">
        <v>613</v>
      </c>
      <c r="C357" s="38" t="s">
        <v>613</v>
      </c>
      <c r="D357" s="38" t="s">
        <v>590</v>
      </c>
      <c r="E357" s="38" t="s">
        <v>90</v>
      </c>
      <c r="F357" s="38" t="s">
        <v>524</v>
      </c>
      <c r="G357" s="38" t="s">
        <v>9</v>
      </c>
      <c r="H357" s="41">
        <v>5952</v>
      </c>
      <c r="I357" s="41">
        <v>4162</v>
      </c>
      <c r="J357" s="41">
        <f t="shared" si="5"/>
        <v>-1790</v>
      </c>
      <c r="K357" s="38"/>
    </row>
    <row r="358" spans="1:11" x14ac:dyDescent="0.25">
      <c r="A358" s="38">
        <v>449</v>
      </c>
      <c r="B358" s="38" t="s">
        <v>614</v>
      </c>
      <c r="C358" s="38" t="s">
        <v>615</v>
      </c>
      <c r="D358" s="38" t="s">
        <v>590</v>
      </c>
      <c r="E358" s="38" t="s">
        <v>61</v>
      </c>
      <c r="F358" s="38" t="s">
        <v>616</v>
      </c>
      <c r="G358" s="38" t="s">
        <v>9</v>
      </c>
      <c r="H358" s="41">
        <v>283</v>
      </c>
      <c r="I358" s="41">
        <v>6747</v>
      </c>
      <c r="J358" s="41">
        <f t="shared" si="5"/>
        <v>6464</v>
      </c>
      <c r="K358" s="38"/>
    </row>
    <row r="359" spans="1:11" x14ac:dyDescent="0.25">
      <c r="A359" s="38">
        <v>451</v>
      </c>
      <c r="B359" s="38" t="s">
        <v>1188</v>
      </c>
      <c r="C359" s="38" t="s">
        <v>617</v>
      </c>
      <c r="D359" s="38" t="s">
        <v>590</v>
      </c>
      <c r="E359" s="38" t="s">
        <v>28</v>
      </c>
      <c r="F359" s="38" t="s">
        <v>159</v>
      </c>
      <c r="G359" s="38" t="s">
        <v>9</v>
      </c>
      <c r="H359" s="41">
        <v>17792</v>
      </c>
      <c r="I359" s="41">
        <v>167764</v>
      </c>
      <c r="J359" s="41">
        <f t="shared" si="5"/>
        <v>149972</v>
      </c>
      <c r="K359" s="38"/>
    </row>
    <row r="360" spans="1:11" x14ac:dyDescent="0.25">
      <c r="A360" s="38">
        <v>452</v>
      </c>
      <c r="B360" s="38" t="s">
        <v>618</v>
      </c>
      <c r="C360" s="38" t="s">
        <v>619</v>
      </c>
      <c r="D360" s="38" t="s">
        <v>590</v>
      </c>
      <c r="E360" s="38" t="s">
        <v>82</v>
      </c>
      <c r="F360" s="38" t="s">
        <v>226</v>
      </c>
      <c r="G360" s="38" t="s">
        <v>9</v>
      </c>
      <c r="H360" s="41">
        <v>13752</v>
      </c>
      <c r="I360" s="41">
        <v>20338</v>
      </c>
      <c r="J360" s="41">
        <f t="shared" si="5"/>
        <v>6586</v>
      </c>
      <c r="K360" s="38"/>
    </row>
    <row r="361" spans="1:11" x14ac:dyDescent="0.25">
      <c r="A361" s="38">
        <v>453</v>
      </c>
      <c r="B361" s="38" t="s">
        <v>618</v>
      </c>
      <c r="C361" s="38" t="s">
        <v>620</v>
      </c>
      <c r="D361" s="38" t="s">
        <v>590</v>
      </c>
      <c r="E361" s="38" t="s">
        <v>196</v>
      </c>
      <c r="F361" s="38" t="s">
        <v>457</v>
      </c>
      <c r="G361" s="38" t="s">
        <v>9</v>
      </c>
      <c r="H361" s="41">
        <v>7049</v>
      </c>
      <c r="I361" s="41">
        <v>7110</v>
      </c>
      <c r="J361" s="41">
        <f t="shared" si="5"/>
        <v>61</v>
      </c>
      <c r="K361" s="38"/>
    </row>
    <row r="362" spans="1:11" x14ac:dyDescent="0.25">
      <c r="A362" s="38">
        <v>454</v>
      </c>
      <c r="B362" s="38" t="s">
        <v>618</v>
      </c>
      <c r="C362" s="38" t="s">
        <v>621</v>
      </c>
      <c r="D362" s="38" t="s">
        <v>590</v>
      </c>
      <c r="E362" s="38" t="s">
        <v>196</v>
      </c>
      <c r="F362" s="38" t="s">
        <v>457</v>
      </c>
      <c r="G362" s="38" t="s">
        <v>9</v>
      </c>
      <c r="H362" s="41">
        <v>8035</v>
      </c>
      <c r="I362" s="41">
        <v>6531</v>
      </c>
      <c r="J362" s="41">
        <f t="shared" si="5"/>
        <v>-1504</v>
      </c>
      <c r="K362" s="38"/>
    </row>
    <row r="363" spans="1:11" x14ac:dyDescent="0.25">
      <c r="A363" s="38">
        <v>455</v>
      </c>
      <c r="B363" s="38" t="s">
        <v>622</v>
      </c>
      <c r="C363" s="38" t="s">
        <v>622</v>
      </c>
      <c r="D363" s="38" t="s">
        <v>590</v>
      </c>
      <c r="E363" s="38" t="s">
        <v>153</v>
      </c>
      <c r="F363" s="38" t="s">
        <v>507</v>
      </c>
      <c r="G363" s="38" t="s">
        <v>9</v>
      </c>
      <c r="H363" s="41">
        <v>8035</v>
      </c>
      <c r="I363" s="41">
        <v>109263</v>
      </c>
      <c r="J363" s="41">
        <f t="shared" si="5"/>
        <v>101228</v>
      </c>
      <c r="K363" s="38"/>
    </row>
    <row r="364" spans="1:11" x14ac:dyDescent="0.25">
      <c r="A364" s="38">
        <v>456</v>
      </c>
      <c r="B364" s="38" t="s">
        <v>623</v>
      </c>
      <c r="C364" s="38" t="s">
        <v>623</v>
      </c>
      <c r="D364" s="38" t="s">
        <v>590</v>
      </c>
      <c r="E364" s="38" t="s">
        <v>45</v>
      </c>
      <c r="F364" s="38" t="s">
        <v>403</v>
      </c>
      <c r="G364" s="38" t="s">
        <v>9</v>
      </c>
      <c r="H364" s="41">
        <v>1682</v>
      </c>
      <c r="I364" s="41">
        <v>18817</v>
      </c>
      <c r="J364" s="41">
        <f t="shared" si="5"/>
        <v>17135</v>
      </c>
      <c r="K364" s="38"/>
    </row>
    <row r="365" spans="1:11" x14ac:dyDescent="0.25">
      <c r="A365" s="38">
        <v>457</v>
      </c>
      <c r="B365" s="38" t="s">
        <v>1189</v>
      </c>
      <c r="C365" s="38" t="s">
        <v>624</v>
      </c>
      <c r="D365" s="38" t="s">
        <v>590</v>
      </c>
      <c r="E365" s="38" t="s">
        <v>211</v>
      </c>
      <c r="F365" s="38" t="s">
        <v>263</v>
      </c>
      <c r="G365" s="38" t="s">
        <v>9</v>
      </c>
      <c r="H365" s="41">
        <v>415</v>
      </c>
      <c r="I365" s="41">
        <v>17795</v>
      </c>
      <c r="J365" s="41">
        <f t="shared" si="5"/>
        <v>17380</v>
      </c>
      <c r="K365" s="38"/>
    </row>
    <row r="366" spans="1:11" x14ac:dyDescent="0.25">
      <c r="A366" s="38">
        <v>458</v>
      </c>
      <c r="B366" s="38" t="s">
        <v>625</v>
      </c>
      <c r="C366" s="38" t="s">
        <v>626</v>
      </c>
      <c r="D366" s="38" t="s">
        <v>590</v>
      </c>
      <c r="E366" s="38" t="s">
        <v>45</v>
      </c>
      <c r="F366" s="38" t="s">
        <v>627</v>
      </c>
      <c r="G366" s="38" t="s">
        <v>9</v>
      </c>
      <c r="H366" s="41">
        <v>1483</v>
      </c>
      <c r="I366" s="41">
        <v>18970</v>
      </c>
      <c r="J366" s="41">
        <f t="shared" si="5"/>
        <v>17487</v>
      </c>
      <c r="K366" s="38"/>
    </row>
    <row r="367" spans="1:11" x14ac:dyDescent="0.25">
      <c r="A367" s="38">
        <v>459</v>
      </c>
      <c r="B367" s="38" t="s">
        <v>628</v>
      </c>
      <c r="C367" s="38" t="s">
        <v>629</v>
      </c>
      <c r="D367" s="38" t="s">
        <v>590</v>
      </c>
      <c r="E367" s="38" t="s">
        <v>153</v>
      </c>
      <c r="F367" s="38" t="s">
        <v>344</v>
      </c>
      <c r="G367" s="38" t="s">
        <v>9</v>
      </c>
      <c r="H367" s="41">
        <v>9972</v>
      </c>
      <c r="I367" s="41">
        <v>27068</v>
      </c>
      <c r="J367" s="41">
        <f t="shared" si="5"/>
        <v>17096</v>
      </c>
      <c r="K367" s="38"/>
    </row>
    <row r="368" spans="1:11" x14ac:dyDescent="0.25">
      <c r="A368" s="38">
        <v>460</v>
      </c>
      <c r="B368" s="38" t="s">
        <v>628</v>
      </c>
      <c r="C368" s="38" t="s">
        <v>630</v>
      </c>
      <c r="D368" s="38" t="s">
        <v>590</v>
      </c>
      <c r="E368" s="38" t="s">
        <v>153</v>
      </c>
      <c r="F368" s="38" t="s">
        <v>631</v>
      </c>
      <c r="G368" s="38" t="s">
        <v>9</v>
      </c>
      <c r="H368" s="41">
        <v>61505</v>
      </c>
      <c r="I368" s="41">
        <v>48402</v>
      </c>
      <c r="J368" s="41">
        <f t="shared" si="5"/>
        <v>-13103</v>
      </c>
      <c r="K368" s="38" t="s">
        <v>1106</v>
      </c>
    </row>
    <row r="369" spans="1:11" x14ac:dyDescent="0.25">
      <c r="A369" s="38">
        <v>461</v>
      </c>
      <c r="B369" s="38" t="s">
        <v>1190</v>
      </c>
      <c r="C369" s="38" t="s">
        <v>632</v>
      </c>
      <c r="D369" s="38" t="s">
        <v>590</v>
      </c>
      <c r="E369" s="38" t="s">
        <v>82</v>
      </c>
      <c r="F369" s="38" t="s">
        <v>633</v>
      </c>
      <c r="G369" s="38" t="s">
        <v>9</v>
      </c>
      <c r="H369" s="41">
        <v>1849</v>
      </c>
      <c r="I369" s="41">
        <v>26343</v>
      </c>
      <c r="J369" s="41">
        <f t="shared" si="5"/>
        <v>24494</v>
      </c>
      <c r="K369" s="38"/>
    </row>
    <row r="370" spans="1:11" x14ac:dyDescent="0.25">
      <c r="A370" s="38">
        <v>462</v>
      </c>
      <c r="B370" s="38" t="s">
        <v>634</v>
      </c>
      <c r="C370" s="38" t="s">
        <v>635</v>
      </c>
      <c r="D370" s="38" t="s">
        <v>590</v>
      </c>
      <c r="E370" s="38" t="s">
        <v>73</v>
      </c>
      <c r="F370" s="38" t="s">
        <v>323</v>
      </c>
      <c r="G370" s="38" t="s">
        <v>9</v>
      </c>
      <c r="H370" s="41">
        <v>9205</v>
      </c>
      <c r="I370" s="41">
        <v>108269</v>
      </c>
      <c r="J370" s="41">
        <f t="shared" si="5"/>
        <v>99064</v>
      </c>
      <c r="K370" s="38"/>
    </row>
    <row r="371" spans="1:11" x14ac:dyDescent="0.25">
      <c r="A371" s="38">
        <v>463</v>
      </c>
      <c r="B371" s="38" t="s">
        <v>1037</v>
      </c>
      <c r="C371" s="38" t="s">
        <v>1052</v>
      </c>
      <c r="D371" s="38" t="s">
        <v>590</v>
      </c>
      <c r="E371" s="38" t="s">
        <v>49</v>
      </c>
      <c r="F371" s="38" t="s">
        <v>312</v>
      </c>
      <c r="G371" s="38" t="s">
        <v>9</v>
      </c>
      <c r="H371" s="41">
        <v>28088</v>
      </c>
      <c r="I371" s="41">
        <v>92575</v>
      </c>
      <c r="J371" s="41">
        <f t="shared" si="5"/>
        <v>64487</v>
      </c>
      <c r="K371" s="38"/>
    </row>
    <row r="372" spans="1:11" x14ac:dyDescent="0.25">
      <c r="A372" s="38">
        <v>464</v>
      </c>
      <c r="B372" s="38" t="s">
        <v>636</v>
      </c>
      <c r="C372" s="38" t="s">
        <v>636</v>
      </c>
      <c r="D372" s="38" t="s">
        <v>590</v>
      </c>
      <c r="E372" s="38" t="s">
        <v>211</v>
      </c>
      <c r="F372" s="38" t="s">
        <v>637</v>
      </c>
      <c r="G372" s="38" t="s">
        <v>9</v>
      </c>
      <c r="H372" s="41">
        <v>13501</v>
      </c>
      <c r="I372" s="41">
        <v>8460</v>
      </c>
      <c r="J372" s="41">
        <f t="shared" si="5"/>
        <v>-5041</v>
      </c>
      <c r="K372" s="38"/>
    </row>
    <row r="373" spans="1:11" x14ac:dyDescent="0.25">
      <c r="A373" s="38">
        <v>467</v>
      </c>
      <c r="B373" s="38" t="s">
        <v>1191</v>
      </c>
      <c r="C373" s="38" t="s">
        <v>1038</v>
      </c>
      <c r="D373" s="38" t="s">
        <v>590</v>
      </c>
      <c r="E373" s="38" t="s">
        <v>82</v>
      </c>
      <c r="F373" s="38" t="s">
        <v>603</v>
      </c>
      <c r="G373" s="38" t="s">
        <v>9</v>
      </c>
      <c r="H373" s="41">
        <v>13606</v>
      </c>
      <c r="I373" s="41">
        <v>19775</v>
      </c>
      <c r="J373" s="41">
        <f t="shared" si="5"/>
        <v>6169</v>
      </c>
      <c r="K373" s="38"/>
    </row>
    <row r="374" spans="1:11" x14ac:dyDescent="0.25">
      <c r="A374" s="38">
        <v>468</v>
      </c>
      <c r="B374" s="38" t="s">
        <v>638</v>
      </c>
      <c r="C374" s="38" t="s">
        <v>638</v>
      </c>
      <c r="D374" s="38" t="s">
        <v>590</v>
      </c>
      <c r="E374" s="38" t="s">
        <v>31</v>
      </c>
      <c r="F374" s="38" t="s">
        <v>114</v>
      </c>
      <c r="G374" s="38" t="s">
        <v>9</v>
      </c>
      <c r="H374" s="41">
        <v>6</v>
      </c>
      <c r="I374" s="41">
        <v>0</v>
      </c>
      <c r="J374" s="41">
        <f t="shared" si="5"/>
        <v>-6</v>
      </c>
      <c r="K374" s="38"/>
    </row>
    <row r="375" spans="1:11" x14ac:dyDescent="0.25">
      <c r="A375" s="38">
        <v>469</v>
      </c>
      <c r="B375" s="38" t="s">
        <v>639</v>
      </c>
      <c r="C375" s="38" t="s">
        <v>639</v>
      </c>
      <c r="D375" s="38" t="s">
        <v>590</v>
      </c>
      <c r="E375" s="38" t="s">
        <v>31</v>
      </c>
      <c r="F375" s="38" t="s">
        <v>32</v>
      </c>
      <c r="G375" s="38" t="s">
        <v>9</v>
      </c>
      <c r="H375" s="41">
        <v>70</v>
      </c>
      <c r="I375" s="41">
        <v>73453</v>
      </c>
      <c r="J375" s="41">
        <f t="shared" si="5"/>
        <v>73383</v>
      </c>
      <c r="K375" s="38"/>
    </row>
    <row r="376" spans="1:11" x14ac:dyDescent="0.25">
      <c r="A376" s="38">
        <v>470</v>
      </c>
      <c r="B376" s="38" t="s">
        <v>1192</v>
      </c>
      <c r="C376" s="38" t="s">
        <v>1053</v>
      </c>
      <c r="D376" s="38" t="s">
        <v>590</v>
      </c>
      <c r="E376" s="38" t="s">
        <v>97</v>
      </c>
      <c r="F376" s="38" t="s">
        <v>640</v>
      </c>
      <c r="G376" s="38" t="s">
        <v>9</v>
      </c>
      <c r="H376" s="41">
        <v>3047</v>
      </c>
      <c r="I376" s="41">
        <v>46415</v>
      </c>
      <c r="J376" s="41">
        <f t="shared" si="5"/>
        <v>43368</v>
      </c>
      <c r="K376" s="38"/>
    </row>
    <row r="377" spans="1:11" x14ac:dyDescent="0.25">
      <c r="A377" s="38">
        <v>471</v>
      </c>
      <c r="B377" s="38" t="s">
        <v>1245</v>
      </c>
      <c r="C377" s="38" t="s">
        <v>1244</v>
      </c>
      <c r="D377" s="38" t="s">
        <v>6</v>
      </c>
      <c r="E377" s="38" t="s">
        <v>31</v>
      </c>
      <c r="F377" s="38" t="s">
        <v>80</v>
      </c>
      <c r="G377" s="38" t="s">
        <v>9</v>
      </c>
      <c r="H377" s="41">
        <v>1867</v>
      </c>
      <c r="I377" s="41">
        <v>0</v>
      </c>
      <c r="J377" s="41">
        <f t="shared" si="5"/>
        <v>-1867</v>
      </c>
      <c r="K377" s="38"/>
    </row>
    <row r="378" spans="1:11" x14ac:dyDescent="0.25">
      <c r="A378" s="38">
        <v>472</v>
      </c>
      <c r="B378" s="38" t="s">
        <v>1193</v>
      </c>
      <c r="C378" s="38" t="s">
        <v>641</v>
      </c>
      <c r="D378" s="38" t="s">
        <v>590</v>
      </c>
      <c r="E378" s="38" t="s">
        <v>90</v>
      </c>
      <c r="F378" s="38" t="s">
        <v>642</v>
      </c>
      <c r="G378" s="38" t="s">
        <v>9</v>
      </c>
      <c r="H378" s="41">
        <v>23748</v>
      </c>
      <c r="I378" s="41">
        <v>109501</v>
      </c>
      <c r="J378" s="41">
        <f t="shared" si="5"/>
        <v>85753</v>
      </c>
      <c r="K378" s="38"/>
    </row>
    <row r="379" spans="1:11" x14ac:dyDescent="0.25">
      <c r="A379" s="38">
        <v>474</v>
      </c>
      <c r="B379" s="38" t="s">
        <v>1194</v>
      </c>
      <c r="C379" s="38" t="s">
        <v>643</v>
      </c>
      <c r="D379" s="38" t="s">
        <v>590</v>
      </c>
      <c r="E379" s="38" t="s">
        <v>7</v>
      </c>
      <c r="F379" s="38" t="s">
        <v>644</v>
      </c>
      <c r="G379" s="38" t="s">
        <v>9</v>
      </c>
      <c r="H379" s="41">
        <v>341</v>
      </c>
      <c r="I379" s="41">
        <v>305415</v>
      </c>
      <c r="J379" s="41">
        <f t="shared" si="5"/>
        <v>305074</v>
      </c>
      <c r="K379" s="38"/>
    </row>
    <row r="380" spans="1:11" x14ac:dyDescent="0.25">
      <c r="A380" s="38">
        <v>475</v>
      </c>
      <c r="B380" s="38" t="s">
        <v>1039</v>
      </c>
      <c r="C380" s="38" t="s">
        <v>645</v>
      </c>
      <c r="D380" s="38" t="s">
        <v>590</v>
      </c>
      <c r="E380" s="38" t="s">
        <v>45</v>
      </c>
      <c r="F380" s="38" t="s">
        <v>646</v>
      </c>
      <c r="G380" s="38" t="s">
        <v>9</v>
      </c>
      <c r="H380" s="41">
        <v>59390</v>
      </c>
      <c r="I380" s="41">
        <v>173339</v>
      </c>
      <c r="J380" s="41">
        <f t="shared" si="5"/>
        <v>113949</v>
      </c>
      <c r="K380" s="38"/>
    </row>
    <row r="381" spans="1:11" x14ac:dyDescent="0.25">
      <c r="A381" s="38">
        <v>477</v>
      </c>
      <c r="B381" s="38" t="s">
        <v>647</v>
      </c>
      <c r="C381" s="38" t="s">
        <v>647</v>
      </c>
      <c r="D381" s="38" t="s">
        <v>590</v>
      </c>
      <c r="E381" s="38" t="s">
        <v>117</v>
      </c>
      <c r="F381" s="38" t="s">
        <v>648</v>
      </c>
      <c r="G381" s="38" t="s">
        <v>9</v>
      </c>
      <c r="H381" s="41">
        <v>9379</v>
      </c>
      <c r="I381" s="41">
        <v>13530</v>
      </c>
      <c r="J381" s="41">
        <f t="shared" si="5"/>
        <v>4151</v>
      </c>
      <c r="K381" s="38"/>
    </row>
    <row r="382" spans="1:11" x14ac:dyDescent="0.25">
      <c r="A382" s="38">
        <v>478</v>
      </c>
      <c r="B382" s="38" t="s">
        <v>1195</v>
      </c>
      <c r="C382" s="38" t="s">
        <v>650</v>
      </c>
      <c r="D382" s="38" t="s">
        <v>590</v>
      </c>
      <c r="E382" s="38" t="s">
        <v>123</v>
      </c>
      <c r="F382" s="38" t="s">
        <v>651</v>
      </c>
      <c r="G382" s="38" t="s">
        <v>9</v>
      </c>
      <c r="H382" s="41">
        <v>6743</v>
      </c>
      <c r="I382" s="41">
        <v>48733</v>
      </c>
      <c r="J382" s="41">
        <f t="shared" si="5"/>
        <v>41990</v>
      </c>
      <c r="K382" s="38"/>
    </row>
    <row r="383" spans="1:11" x14ac:dyDescent="0.25">
      <c r="A383" s="38">
        <v>479</v>
      </c>
      <c r="B383" s="38" t="s">
        <v>649</v>
      </c>
      <c r="C383" s="38" t="s">
        <v>652</v>
      </c>
      <c r="D383" s="38" t="s">
        <v>590</v>
      </c>
      <c r="E383" s="38" t="s">
        <v>202</v>
      </c>
      <c r="F383" s="38" t="s">
        <v>203</v>
      </c>
      <c r="G383" s="38" t="s">
        <v>9</v>
      </c>
      <c r="H383" s="41">
        <v>8422</v>
      </c>
      <c r="I383" s="41">
        <v>153377</v>
      </c>
      <c r="J383" s="41">
        <f t="shared" si="5"/>
        <v>144955</v>
      </c>
      <c r="K383" s="38"/>
    </row>
    <row r="384" spans="1:11" x14ac:dyDescent="0.25">
      <c r="A384" s="38">
        <v>480</v>
      </c>
      <c r="B384" s="38" t="s">
        <v>1196</v>
      </c>
      <c r="C384" s="38" t="s">
        <v>653</v>
      </c>
      <c r="D384" s="38" t="s">
        <v>590</v>
      </c>
      <c r="E384" s="38" t="s">
        <v>97</v>
      </c>
      <c r="F384" s="38" t="s">
        <v>314</v>
      </c>
      <c r="G384" s="38" t="s">
        <v>9</v>
      </c>
      <c r="H384" s="41">
        <v>27881</v>
      </c>
      <c r="I384" s="41">
        <v>55330</v>
      </c>
      <c r="J384" s="41">
        <f t="shared" si="5"/>
        <v>27449</v>
      </c>
      <c r="K384" s="38"/>
    </row>
    <row r="385" spans="1:11" x14ac:dyDescent="0.25">
      <c r="A385" s="38">
        <v>482</v>
      </c>
      <c r="B385" s="38" t="s">
        <v>654</v>
      </c>
      <c r="C385" s="38" t="s">
        <v>654</v>
      </c>
      <c r="D385" s="38" t="s">
        <v>590</v>
      </c>
      <c r="E385" s="38" t="s">
        <v>196</v>
      </c>
      <c r="F385" s="38" t="s">
        <v>655</v>
      </c>
      <c r="G385" s="38" t="s">
        <v>9</v>
      </c>
      <c r="H385" s="41">
        <v>7649</v>
      </c>
      <c r="I385" s="41">
        <v>17218</v>
      </c>
      <c r="J385" s="41">
        <f t="shared" si="5"/>
        <v>9569</v>
      </c>
      <c r="K385" s="38"/>
    </row>
    <row r="386" spans="1:11" x14ac:dyDescent="0.25">
      <c r="A386" s="38">
        <v>483</v>
      </c>
      <c r="B386" s="38" t="s">
        <v>656</v>
      </c>
      <c r="C386" s="38" t="s">
        <v>657</v>
      </c>
      <c r="D386" s="38" t="s">
        <v>590</v>
      </c>
      <c r="E386" s="38" t="s">
        <v>28</v>
      </c>
      <c r="F386" s="38" t="s">
        <v>413</v>
      </c>
      <c r="G386" s="38" t="s">
        <v>9</v>
      </c>
      <c r="H386" s="41">
        <v>5709</v>
      </c>
      <c r="I386" s="41">
        <v>10214</v>
      </c>
      <c r="J386" s="41">
        <f t="shared" si="5"/>
        <v>4505</v>
      </c>
      <c r="K386" s="38"/>
    </row>
    <row r="387" spans="1:11" x14ac:dyDescent="0.25">
      <c r="A387" s="38">
        <v>485</v>
      </c>
      <c r="B387" s="38" t="s">
        <v>659</v>
      </c>
      <c r="C387" s="38" t="s">
        <v>659</v>
      </c>
      <c r="D387" s="38" t="s">
        <v>268</v>
      </c>
      <c r="E387" s="38" t="s">
        <v>67</v>
      </c>
      <c r="F387" s="38" t="s">
        <v>660</v>
      </c>
      <c r="G387" s="38" t="s">
        <v>9</v>
      </c>
      <c r="H387" s="41">
        <v>1292</v>
      </c>
      <c r="I387" s="41">
        <v>564</v>
      </c>
      <c r="J387" s="41">
        <f t="shared" si="5"/>
        <v>-728</v>
      </c>
      <c r="K387" s="38"/>
    </row>
    <row r="388" spans="1:11" x14ac:dyDescent="0.25">
      <c r="A388" s="38">
        <v>487</v>
      </c>
      <c r="B388" s="38" t="s">
        <v>661</v>
      </c>
      <c r="C388" s="38" t="s">
        <v>661</v>
      </c>
      <c r="D388" s="38" t="s">
        <v>268</v>
      </c>
      <c r="E388" s="38" t="s">
        <v>31</v>
      </c>
      <c r="F388" s="38" t="s">
        <v>336</v>
      </c>
      <c r="G388" s="38" t="s">
        <v>9</v>
      </c>
      <c r="H388" s="41">
        <v>32342</v>
      </c>
      <c r="I388" s="41">
        <v>35105</v>
      </c>
      <c r="J388" s="41">
        <f t="shared" si="5"/>
        <v>2763</v>
      </c>
      <c r="K388" s="38"/>
    </row>
    <row r="389" spans="1:11" x14ac:dyDescent="0.25">
      <c r="A389" s="38">
        <v>488</v>
      </c>
      <c r="B389" s="38" t="s">
        <v>662</v>
      </c>
      <c r="C389" s="38" t="s">
        <v>663</v>
      </c>
      <c r="D389" s="38" t="s">
        <v>268</v>
      </c>
      <c r="E389" s="38" t="s">
        <v>97</v>
      </c>
      <c r="F389" s="38" t="s">
        <v>98</v>
      </c>
      <c r="G389" s="38" t="s">
        <v>9</v>
      </c>
      <c r="H389" s="41">
        <v>12761</v>
      </c>
      <c r="I389" s="41">
        <v>16532</v>
      </c>
      <c r="J389" s="41">
        <f t="shared" si="5"/>
        <v>3771</v>
      </c>
      <c r="K389" s="38"/>
    </row>
    <row r="390" spans="1:11" x14ac:dyDescent="0.25">
      <c r="A390" s="38">
        <v>489</v>
      </c>
      <c r="B390" s="38" t="s">
        <v>662</v>
      </c>
      <c r="C390" s="38" t="s">
        <v>662</v>
      </c>
      <c r="D390" s="38" t="s">
        <v>268</v>
      </c>
      <c r="E390" s="38" t="s">
        <v>90</v>
      </c>
      <c r="F390" s="38" t="s">
        <v>664</v>
      </c>
      <c r="G390" s="38" t="s">
        <v>9</v>
      </c>
      <c r="H390" s="41">
        <v>147194</v>
      </c>
      <c r="I390" s="41">
        <v>182443</v>
      </c>
      <c r="J390" s="41">
        <f t="shared" ref="J390:J453" si="6">I390-H390</f>
        <v>35249</v>
      </c>
      <c r="K390" s="38"/>
    </row>
    <row r="391" spans="1:11" x14ac:dyDescent="0.25">
      <c r="A391" s="38">
        <v>490</v>
      </c>
      <c r="B391" s="38" t="s">
        <v>665</v>
      </c>
      <c r="C391" s="38" t="s">
        <v>666</v>
      </c>
      <c r="D391" s="38" t="s">
        <v>268</v>
      </c>
      <c r="E391" s="38" t="s">
        <v>31</v>
      </c>
      <c r="F391" s="38" t="s">
        <v>32</v>
      </c>
      <c r="G391" s="38" t="s">
        <v>9</v>
      </c>
      <c r="H391" s="41">
        <v>115474</v>
      </c>
      <c r="I391" s="41">
        <v>87981</v>
      </c>
      <c r="J391" s="41">
        <f t="shared" si="6"/>
        <v>-27493</v>
      </c>
      <c r="K391" s="38"/>
    </row>
    <row r="392" spans="1:11" x14ac:dyDescent="0.25">
      <c r="A392" s="38">
        <v>491</v>
      </c>
      <c r="B392" s="38" t="s">
        <v>665</v>
      </c>
      <c r="C392" s="38" t="s">
        <v>667</v>
      </c>
      <c r="D392" s="38" t="s">
        <v>268</v>
      </c>
      <c r="E392" s="38" t="s">
        <v>211</v>
      </c>
      <c r="F392" s="38" t="s">
        <v>667</v>
      </c>
      <c r="G392" s="38" t="s">
        <v>9</v>
      </c>
      <c r="H392" s="41">
        <v>34362</v>
      </c>
      <c r="I392" s="41">
        <v>23254</v>
      </c>
      <c r="J392" s="41">
        <f t="shared" si="6"/>
        <v>-11108</v>
      </c>
      <c r="K392" s="38"/>
    </row>
    <row r="393" spans="1:11" x14ac:dyDescent="0.25">
      <c r="A393" s="38">
        <v>492</v>
      </c>
      <c r="B393" s="38" t="s">
        <v>668</v>
      </c>
      <c r="C393" s="38" t="s">
        <v>669</v>
      </c>
      <c r="D393" s="38" t="s">
        <v>268</v>
      </c>
      <c r="E393" s="38" t="s">
        <v>28</v>
      </c>
      <c r="F393" s="38" t="s">
        <v>181</v>
      </c>
      <c r="G393" s="38" t="s">
        <v>9</v>
      </c>
      <c r="H393" s="41">
        <v>54102</v>
      </c>
      <c r="I393" s="41">
        <v>51796</v>
      </c>
      <c r="J393" s="41">
        <f t="shared" si="6"/>
        <v>-2306</v>
      </c>
      <c r="K393" s="38"/>
    </row>
    <row r="394" spans="1:11" x14ac:dyDescent="0.25">
      <c r="A394" s="38">
        <v>493</v>
      </c>
      <c r="B394" s="38" t="s">
        <v>1040</v>
      </c>
      <c r="C394" s="38" t="s">
        <v>1040</v>
      </c>
      <c r="D394" s="38" t="s">
        <v>268</v>
      </c>
      <c r="E394" s="38" t="s">
        <v>45</v>
      </c>
      <c r="F394" s="38" t="s">
        <v>294</v>
      </c>
      <c r="G394" s="38" t="s">
        <v>9</v>
      </c>
      <c r="H394" s="41">
        <v>7134</v>
      </c>
      <c r="I394" s="41">
        <v>5338</v>
      </c>
      <c r="J394" s="41">
        <f t="shared" si="6"/>
        <v>-1796</v>
      </c>
      <c r="K394" s="38"/>
    </row>
    <row r="395" spans="1:11" x14ac:dyDescent="0.25">
      <c r="A395" s="38">
        <v>494</v>
      </c>
      <c r="B395" s="38" t="s">
        <v>543</v>
      </c>
      <c r="C395" s="38" t="s">
        <v>670</v>
      </c>
      <c r="D395" s="38" t="s">
        <v>268</v>
      </c>
      <c r="E395" s="38" t="s">
        <v>102</v>
      </c>
      <c r="F395" s="38" t="s">
        <v>576</v>
      </c>
      <c r="G395" s="38" t="s">
        <v>9</v>
      </c>
      <c r="H395" s="41">
        <v>1586733</v>
      </c>
      <c r="I395" s="41">
        <v>1435245</v>
      </c>
      <c r="J395" s="41">
        <f t="shared" si="6"/>
        <v>-151488</v>
      </c>
      <c r="K395" s="38"/>
    </row>
    <row r="396" spans="1:11" x14ac:dyDescent="0.25">
      <c r="A396" s="38">
        <v>495</v>
      </c>
      <c r="B396" s="38" t="s">
        <v>543</v>
      </c>
      <c r="C396" s="38" t="s">
        <v>671</v>
      </c>
      <c r="D396" s="38" t="s">
        <v>268</v>
      </c>
      <c r="E396" s="38" t="s">
        <v>73</v>
      </c>
      <c r="F396" s="38" t="s">
        <v>269</v>
      </c>
      <c r="G396" s="38" t="s">
        <v>9</v>
      </c>
      <c r="H396" s="41">
        <v>3145630</v>
      </c>
      <c r="I396" s="41">
        <v>2767060</v>
      </c>
      <c r="J396" s="41">
        <f t="shared" si="6"/>
        <v>-378570</v>
      </c>
      <c r="K396" s="38"/>
    </row>
    <row r="397" spans="1:11" x14ac:dyDescent="0.25">
      <c r="A397" s="38">
        <v>496</v>
      </c>
      <c r="B397" s="38" t="s">
        <v>672</v>
      </c>
      <c r="C397" s="38" t="s">
        <v>673</v>
      </c>
      <c r="D397" s="38" t="s">
        <v>268</v>
      </c>
      <c r="E397" s="38" t="s">
        <v>45</v>
      </c>
      <c r="F397" s="38" t="s">
        <v>674</v>
      </c>
      <c r="G397" s="38" t="s">
        <v>9</v>
      </c>
      <c r="H397" s="41">
        <v>20354</v>
      </c>
      <c r="I397" s="41">
        <v>28243</v>
      </c>
      <c r="J397" s="41">
        <f t="shared" si="6"/>
        <v>7889</v>
      </c>
      <c r="K397" s="38"/>
    </row>
    <row r="398" spans="1:11" x14ac:dyDescent="0.25">
      <c r="A398" s="38">
        <v>497</v>
      </c>
      <c r="B398" s="38" t="s">
        <v>1197</v>
      </c>
      <c r="C398" s="38" t="s">
        <v>675</v>
      </c>
      <c r="D398" s="38" t="s">
        <v>247</v>
      </c>
      <c r="E398" s="38" t="s">
        <v>73</v>
      </c>
      <c r="F398" s="38" t="s">
        <v>418</v>
      </c>
      <c r="G398" s="38" t="s">
        <v>9</v>
      </c>
      <c r="H398" s="41">
        <v>405579</v>
      </c>
      <c r="I398" s="41">
        <v>461855</v>
      </c>
      <c r="J398" s="41">
        <f t="shared" si="6"/>
        <v>56276</v>
      </c>
      <c r="K398" s="38"/>
    </row>
    <row r="399" spans="1:11" x14ac:dyDescent="0.25">
      <c r="A399" s="38">
        <v>498</v>
      </c>
      <c r="B399" s="38" t="s">
        <v>1197</v>
      </c>
      <c r="C399" s="38" t="s">
        <v>676</v>
      </c>
      <c r="D399" s="38" t="s">
        <v>247</v>
      </c>
      <c r="E399" s="38" t="s">
        <v>73</v>
      </c>
      <c r="F399" s="38" t="s">
        <v>157</v>
      </c>
      <c r="G399" s="38" t="s">
        <v>9</v>
      </c>
      <c r="H399" s="41">
        <v>87402</v>
      </c>
      <c r="I399" s="41">
        <v>208848</v>
      </c>
      <c r="J399" s="41">
        <f t="shared" si="6"/>
        <v>121446</v>
      </c>
      <c r="K399" s="38"/>
    </row>
    <row r="400" spans="1:11" x14ac:dyDescent="0.25">
      <c r="A400" s="38">
        <v>499</v>
      </c>
      <c r="B400" s="38" t="s">
        <v>1197</v>
      </c>
      <c r="C400" s="38" t="s">
        <v>677</v>
      </c>
      <c r="D400" s="38" t="s">
        <v>247</v>
      </c>
      <c r="E400" s="38" t="s">
        <v>73</v>
      </c>
      <c r="F400" s="38" t="s">
        <v>418</v>
      </c>
      <c r="G400" s="38" t="s">
        <v>9</v>
      </c>
      <c r="H400" s="41">
        <v>107791</v>
      </c>
      <c r="I400" s="41">
        <v>103415</v>
      </c>
      <c r="J400" s="41">
        <f t="shared" si="6"/>
        <v>-4376</v>
      </c>
      <c r="K400" s="38"/>
    </row>
    <row r="401" spans="1:11" x14ac:dyDescent="0.25">
      <c r="A401" s="38">
        <v>500</v>
      </c>
      <c r="B401" s="38" t="s">
        <v>678</v>
      </c>
      <c r="C401" s="38" t="s">
        <v>679</v>
      </c>
      <c r="D401" s="38" t="s">
        <v>6</v>
      </c>
      <c r="E401" s="38" t="s">
        <v>82</v>
      </c>
      <c r="F401" s="38" t="s">
        <v>680</v>
      </c>
      <c r="G401" s="38" t="s">
        <v>9</v>
      </c>
      <c r="H401" s="41">
        <v>0</v>
      </c>
      <c r="I401" s="41">
        <v>4</v>
      </c>
      <c r="J401" s="41">
        <f t="shared" si="6"/>
        <v>4</v>
      </c>
      <c r="K401" s="38"/>
    </row>
    <row r="402" spans="1:11" x14ac:dyDescent="0.25">
      <c r="A402" s="38">
        <v>502</v>
      </c>
      <c r="B402" s="38" t="s">
        <v>681</v>
      </c>
      <c r="C402" s="38" t="s">
        <v>682</v>
      </c>
      <c r="D402" s="38" t="s">
        <v>247</v>
      </c>
      <c r="E402" s="38" t="s">
        <v>202</v>
      </c>
      <c r="F402" s="38" t="s">
        <v>683</v>
      </c>
      <c r="G402" s="38" t="s">
        <v>9</v>
      </c>
      <c r="H402" s="41">
        <v>1634</v>
      </c>
      <c r="I402" s="41">
        <v>1047</v>
      </c>
      <c r="J402" s="41">
        <f t="shared" si="6"/>
        <v>-587</v>
      </c>
      <c r="K402" s="38"/>
    </row>
    <row r="403" spans="1:11" x14ac:dyDescent="0.25">
      <c r="A403" s="38">
        <v>503</v>
      </c>
      <c r="B403" s="38" t="s">
        <v>684</v>
      </c>
      <c r="C403" s="38" t="s">
        <v>684</v>
      </c>
      <c r="D403" s="38" t="s">
        <v>253</v>
      </c>
      <c r="E403" s="38" t="s">
        <v>82</v>
      </c>
      <c r="F403" s="38" t="s">
        <v>444</v>
      </c>
      <c r="G403" s="38" t="s">
        <v>9</v>
      </c>
      <c r="H403" s="41">
        <v>100710</v>
      </c>
      <c r="I403" s="41">
        <v>200966</v>
      </c>
      <c r="J403" s="41">
        <f t="shared" si="6"/>
        <v>100256</v>
      </c>
      <c r="K403" s="38"/>
    </row>
    <row r="404" spans="1:11" x14ac:dyDescent="0.25">
      <c r="A404" s="38">
        <v>504</v>
      </c>
      <c r="B404" s="38" t="s">
        <v>685</v>
      </c>
      <c r="C404" s="38" t="s">
        <v>686</v>
      </c>
      <c r="D404" s="38" t="s">
        <v>6</v>
      </c>
      <c r="E404" s="38" t="s">
        <v>102</v>
      </c>
      <c r="F404" s="38" t="s">
        <v>687</v>
      </c>
      <c r="G404" s="38" t="s">
        <v>9</v>
      </c>
      <c r="H404" s="41">
        <v>206</v>
      </c>
      <c r="I404" s="41">
        <v>2719</v>
      </c>
      <c r="J404" s="41">
        <f t="shared" si="6"/>
        <v>2513</v>
      </c>
      <c r="K404" s="38"/>
    </row>
    <row r="405" spans="1:11" x14ac:dyDescent="0.25">
      <c r="A405" s="38">
        <v>505</v>
      </c>
      <c r="B405" s="38" t="s">
        <v>1135</v>
      </c>
      <c r="C405" s="38" t="s">
        <v>688</v>
      </c>
      <c r="D405" s="38" t="s">
        <v>6</v>
      </c>
      <c r="E405" s="38" t="s">
        <v>123</v>
      </c>
      <c r="F405" s="38" t="s">
        <v>124</v>
      </c>
      <c r="G405" s="38" t="s">
        <v>9</v>
      </c>
      <c r="H405" s="41">
        <v>32</v>
      </c>
      <c r="I405" s="41">
        <v>915</v>
      </c>
      <c r="J405" s="41">
        <f t="shared" si="6"/>
        <v>883</v>
      </c>
      <c r="K405" s="38"/>
    </row>
    <row r="406" spans="1:11" x14ac:dyDescent="0.25">
      <c r="A406" s="38">
        <v>507</v>
      </c>
      <c r="B406" s="38" t="s">
        <v>1198</v>
      </c>
      <c r="C406" s="38" t="s">
        <v>689</v>
      </c>
      <c r="D406" s="38" t="s">
        <v>6</v>
      </c>
      <c r="E406" s="38" t="s">
        <v>90</v>
      </c>
      <c r="F406" s="38" t="s">
        <v>642</v>
      </c>
      <c r="G406" s="38" t="s">
        <v>9</v>
      </c>
      <c r="H406" s="41">
        <v>72</v>
      </c>
      <c r="I406" s="41">
        <v>0</v>
      </c>
      <c r="J406" s="41">
        <f t="shared" si="6"/>
        <v>-72</v>
      </c>
      <c r="K406" s="38"/>
    </row>
    <row r="407" spans="1:11" x14ac:dyDescent="0.25">
      <c r="A407" s="38">
        <v>508</v>
      </c>
      <c r="B407" s="38" t="s">
        <v>187</v>
      </c>
      <c r="C407" s="38" t="s">
        <v>690</v>
      </c>
      <c r="D407" s="38" t="s">
        <v>6</v>
      </c>
      <c r="E407" s="38" t="s">
        <v>189</v>
      </c>
      <c r="F407" s="38" t="s">
        <v>190</v>
      </c>
      <c r="G407" s="38" t="s">
        <v>9</v>
      </c>
      <c r="H407" s="41">
        <v>0</v>
      </c>
      <c r="I407" s="41">
        <v>5034</v>
      </c>
      <c r="J407" s="41">
        <f t="shared" si="6"/>
        <v>5034</v>
      </c>
      <c r="K407" s="38"/>
    </row>
    <row r="408" spans="1:11" x14ac:dyDescent="0.25">
      <c r="A408" s="38">
        <v>509</v>
      </c>
      <c r="B408" s="38" t="s">
        <v>69</v>
      </c>
      <c r="C408" s="38" t="s">
        <v>691</v>
      </c>
      <c r="D408" s="38" t="s">
        <v>6</v>
      </c>
      <c r="E408" s="38" t="s">
        <v>45</v>
      </c>
      <c r="F408" s="38" t="s">
        <v>71</v>
      </c>
      <c r="G408" s="38" t="s">
        <v>9</v>
      </c>
      <c r="H408" s="41">
        <v>417</v>
      </c>
      <c r="I408" s="41">
        <v>64</v>
      </c>
      <c r="J408" s="41">
        <f t="shared" si="6"/>
        <v>-353</v>
      </c>
      <c r="K408" s="38"/>
    </row>
    <row r="409" spans="1:11" x14ac:dyDescent="0.25">
      <c r="A409" s="38">
        <v>511</v>
      </c>
      <c r="B409" s="38" t="s">
        <v>494</v>
      </c>
      <c r="C409" s="38" t="s">
        <v>692</v>
      </c>
      <c r="D409" s="38" t="s">
        <v>6</v>
      </c>
      <c r="E409" s="38" t="s">
        <v>90</v>
      </c>
      <c r="F409" s="38" t="s">
        <v>496</v>
      </c>
      <c r="G409" s="38" t="s">
        <v>9</v>
      </c>
      <c r="H409" s="41">
        <v>0</v>
      </c>
      <c r="I409" s="41">
        <v>193</v>
      </c>
      <c r="J409" s="41">
        <f t="shared" si="6"/>
        <v>193</v>
      </c>
      <c r="K409" s="38"/>
    </row>
    <row r="410" spans="1:11" x14ac:dyDescent="0.25">
      <c r="A410" s="38">
        <v>512</v>
      </c>
      <c r="B410" s="38" t="s">
        <v>184</v>
      </c>
      <c r="C410" s="38" t="s">
        <v>693</v>
      </c>
      <c r="D410" s="38" t="s">
        <v>6</v>
      </c>
      <c r="E410" s="38" t="s">
        <v>90</v>
      </c>
      <c r="F410" s="38" t="s">
        <v>186</v>
      </c>
      <c r="G410" s="38" t="s">
        <v>9</v>
      </c>
      <c r="H410" s="41">
        <v>0</v>
      </c>
      <c r="I410" s="41">
        <v>0</v>
      </c>
      <c r="J410" s="41">
        <f t="shared" si="6"/>
        <v>0</v>
      </c>
      <c r="K410" s="38"/>
    </row>
    <row r="411" spans="1:11" x14ac:dyDescent="0.25">
      <c r="A411" s="38">
        <v>515</v>
      </c>
      <c r="B411" s="38" t="s">
        <v>1134</v>
      </c>
      <c r="C411" s="38" t="s">
        <v>84</v>
      </c>
      <c r="D411" s="38" t="s">
        <v>6</v>
      </c>
      <c r="E411" s="38" t="s">
        <v>31</v>
      </c>
      <c r="F411" s="38" t="s">
        <v>114</v>
      </c>
      <c r="G411" s="38" t="s">
        <v>9</v>
      </c>
      <c r="H411" s="41">
        <v>208</v>
      </c>
      <c r="I411" s="41">
        <v>54</v>
      </c>
      <c r="J411" s="41">
        <f t="shared" si="6"/>
        <v>-154</v>
      </c>
      <c r="K411" s="38"/>
    </row>
    <row r="412" spans="1:11" x14ac:dyDescent="0.25">
      <c r="A412" s="38">
        <v>516</v>
      </c>
      <c r="B412" s="38" t="s">
        <v>433</v>
      </c>
      <c r="C412" s="38" t="s">
        <v>694</v>
      </c>
      <c r="D412" s="38" t="s">
        <v>6</v>
      </c>
      <c r="E412" s="38" t="s">
        <v>82</v>
      </c>
      <c r="F412" s="38" t="s">
        <v>435</v>
      </c>
      <c r="G412" s="38" t="s">
        <v>9</v>
      </c>
      <c r="H412" s="41">
        <v>0</v>
      </c>
      <c r="I412" s="41">
        <v>1</v>
      </c>
      <c r="J412" s="41">
        <f t="shared" si="6"/>
        <v>1</v>
      </c>
      <c r="K412" s="38"/>
    </row>
    <row r="413" spans="1:11" x14ac:dyDescent="0.25">
      <c r="A413" s="38">
        <v>517</v>
      </c>
      <c r="B413" s="38" t="s">
        <v>1134</v>
      </c>
      <c r="C413" s="38" t="s">
        <v>695</v>
      </c>
      <c r="D413" s="38" t="s">
        <v>6</v>
      </c>
      <c r="E413" s="38" t="s">
        <v>31</v>
      </c>
      <c r="F413" s="38" t="s">
        <v>114</v>
      </c>
      <c r="G413" s="38" t="s">
        <v>9</v>
      </c>
      <c r="H413" s="41">
        <v>39</v>
      </c>
      <c r="I413" s="41">
        <v>10</v>
      </c>
      <c r="J413" s="41">
        <f t="shared" si="6"/>
        <v>-29</v>
      </c>
      <c r="K413" s="38"/>
    </row>
    <row r="414" spans="1:11" x14ac:dyDescent="0.25">
      <c r="A414" s="38">
        <v>519</v>
      </c>
      <c r="B414" s="38" t="s">
        <v>440</v>
      </c>
      <c r="C414" s="38" t="s">
        <v>249</v>
      </c>
      <c r="D414" s="38" t="s">
        <v>6</v>
      </c>
      <c r="E414" s="38" t="s">
        <v>102</v>
      </c>
      <c r="F414" s="38" t="s">
        <v>472</v>
      </c>
      <c r="G414" s="38" t="s">
        <v>9</v>
      </c>
      <c r="H414" s="41">
        <v>788</v>
      </c>
      <c r="I414" s="41">
        <v>30</v>
      </c>
      <c r="J414" s="41">
        <f t="shared" si="6"/>
        <v>-758</v>
      </c>
      <c r="K414" s="38"/>
    </row>
    <row r="415" spans="1:11" x14ac:dyDescent="0.25">
      <c r="A415" s="38">
        <v>521</v>
      </c>
      <c r="B415" s="38" t="s">
        <v>1199</v>
      </c>
      <c r="C415" s="38" t="s">
        <v>696</v>
      </c>
      <c r="D415" s="38" t="s">
        <v>247</v>
      </c>
      <c r="E415" s="38" t="s">
        <v>90</v>
      </c>
      <c r="F415" s="38" t="s">
        <v>241</v>
      </c>
      <c r="G415" s="38" t="s">
        <v>9</v>
      </c>
      <c r="H415" s="41">
        <v>29214</v>
      </c>
      <c r="I415" s="41">
        <v>27750</v>
      </c>
      <c r="J415" s="41">
        <f t="shared" si="6"/>
        <v>-1464</v>
      </c>
      <c r="K415" s="38"/>
    </row>
    <row r="416" spans="1:11" x14ac:dyDescent="0.25">
      <c r="A416" s="38">
        <v>522</v>
      </c>
      <c r="B416" s="38" t="s">
        <v>477</v>
      </c>
      <c r="C416" s="38" t="s">
        <v>697</v>
      </c>
      <c r="D416" s="38" t="s">
        <v>6</v>
      </c>
      <c r="E416" s="38" t="s">
        <v>196</v>
      </c>
      <c r="F416" s="38" t="s">
        <v>479</v>
      </c>
      <c r="G416" s="38" t="s">
        <v>9</v>
      </c>
      <c r="H416" s="41">
        <v>80</v>
      </c>
      <c r="I416" s="41">
        <v>50</v>
      </c>
      <c r="J416" s="41">
        <f t="shared" si="6"/>
        <v>-30</v>
      </c>
      <c r="K416" s="38"/>
    </row>
    <row r="417" spans="1:11" x14ac:dyDescent="0.25">
      <c r="A417" s="38">
        <v>523</v>
      </c>
      <c r="B417" s="38" t="s">
        <v>477</v>
      </c>
      <c r="C417" s="38" t="s">
        <v>698</v>
      </c>
      <c r="D417" s="38" t="s">
        <v>6</v>
      </c>
      <c r="E417" s="38" t="s">
        <v>196</v>
      </c>
      <c r="F417" s="38" t="s">
        <v>479</v>
      </c>
      <c r="G417" s="38" t="s">
        <v>9</v>
      </c>
      <c r="H417" s="41">
        <v>0</v>
      </c>
      <c r="I417" s="41">
        <v>0</v>
      </c>
      <c r="J417" s="41">
        <f t="shared" si="6"/>
        <v>0</v>
      </c>
      <c r="K417" s="38"/>
    </row>
    <row r="418" spans="1:11" x14ac:dyDescent="0.25">
      <c r="A418" s="38">
        <v>524</v>
      </c>
      <c r="B418" s="38" t="s">
        <v>1200</v>
      </c>
      <c r="C418" s="38" t="s">
        <v>699</v>
      </c>
      <c r="D418" s="38" t="s">
        <v>253</v>
      </c>
      <c r="E418" s="38" t="s">
        <v>14</v>
      </c>
      <c r="F418" s="38" t="s">
        <v>150</v>
      </c>
      <c r="G418" s="38" t="s">
        <v>9</v>
      </c>
      <c r="H418" s="41">
        <v>4331</v>
      </c>
      <c r="I418" s="41">
        <v>2325</v>
      </c>
      <c r="J418" s="41">
        <f t="shared" si="6"/>
        <v>-2006</v>
      </c>
      <c r="K418" s="38"/>
    </row>
    <row r="419" spans="1:11" x14ac:dyDescent="0.25">
      <c r="A419" s="38">
        <v>525</v>
      </c>
      <c r="B419" s="38" t="s">
        <v>315</v>
      </c>
      <c r="C419" s="38" t="s">
        <v>700</v>
      </c>
      <c r="D419" s="38" t="s">
        <v>6</v>
      </c>
      <c r="E419" s="38" t="s">
        <v>90</v>
      </c>
      <c r="F419" s="38" t="s">
        <v>701</v>
      </c>
      <c r="G419" s="38" t="s">
        <v>9</v>
      </c>
      <c r="H419" s="41">
        <v>0</v>
      </c>
      <c r="I419" s="41">
        <v>3698</v>
      </c>
      <c r="J419" s="41">
        <f t="shared" si="6"/>
        <v>3698</v>
      </c>
      <c r="K419" s="38"/>
    </row>
    <row r="420" spans="1:11" x14ac:dyDescent="0.25">
      <c r="A420" s="38">
        <v>526</v>
      </c>
      <c r="B420" s="38" t="s">
        <v>702</v>
      </c>
      <c r="C420" s="38" t="s">
        <v>702</v>
      </c>
      <c r="D420" s="38" t="s">
        <v>6</v>
      </c>
      <c r="E420" s="38" t="s">
        <v>73</v>
      </c>
      <c r="F420" s="38" t="s">
        <v>703</v>
      </c>
      <c r="G420" s="38" t="s">
        <v>9</v>
      </c>
      <c r="H420" s="41">
        <v>199</v>
      </c>
      <c r="I420" s="41">
        <v>2064</v>
      </c>
      <c r="J420" s="41">
        <f t="shared" si="6"/>
        <v>1865</v>
      </c>
      <c r="K420" s="38"/>
    </row>
    <row r="421" spans="1:11" x14ac:dyDescent="0.25">
      <c r="A421" s="38">
        <v>527</v>
      </c>
      <c r="B421" s="38" t="s">
        <v>1201</v>
      </c>
      <c r="C421" s="38" t="s">
        <v>704</v>
      </c>
      <c r="D421" s="38" t="s">
        <v>253</v>
      </c>
      <c r="E421" s="38" t="s">
        <v>153</v>
      </c>
      <c r="F421" s="38" t="s">
        <v>344</v>
      </c>
      <c r="G421" s="38" t="s">
        <v>9</v>
      </c>
      <c r="H421" s="41">
        <v>31154</v>
      </c>
      <c r="I421" s="41">
        <v>23736</v>
      </c>
      <c r="J421" s="41">
        <f t="shared" si="6"/>
        <v>-7418</v>
      </c>
      <c r="K421" s="38"/>
    </row>
    <row r="422" spans="1:11" x14ac:dyDescent="0.25">
      <c r="A422" s="38">
        <v>528</v>
      </c>
      <c r="B422" s="38" t="s">
        <v>119</v>
      </c>
      <c r="C422" s="38" t="s">
        <v>705</v>
      </c>
      <c r="D422" s="38" t="s">
        <v>6</v>
      </c>
      <c r="E422" s="38" t="s">
        <v>90</v>
      </c>
      <c r="F422" s="38" t="s">
        <v>121</v>
      </c>
      <c r="G422" s="38" t="s">
        <v>9</v>
      </c>
      <c r="H422" s="41">
        <v>267</v>
      </c>
      <c r="I422" s="41">
        <v>10</v>
      </c>
      <c r="J422" s="41">
        <f t="shared" si="6"/>
        <v>-257</v>
      </c>
      <c r="K422" s="38"/>
    </row>
    <row r="423" spans="1:11" x14ac:dyDescent="0.25">
      <c r="A423" s="38">
        <v>529</v>
      </c>
      <c r="B423" s="38" t="s">
        <v>706</v>
      </c>
      <c r="C423" s="38" t="s">
        <v>707</v>
      </c>
      <c r="D423" s="38" t="s">
        <v>6</v>
      </c>
      <c r="E423" s="38" t="s">
        <v>45</v>
      </c>
      <c r="F423" s="38" t="s">
        <v>708</v>
      </c>
      <c r="G423" s="38" t="s">
        <v>9</v>
      </c>
      <c r="H423" s="41">
        <v>61</v>
      </c>
      <c r="I423" s="41">
        <v>1989</v>
      </c>
      <c r="J423" s="41">
        <f t="shared" si="6"/>
        <v>1928</v>
      </c>
      <c r="K423" s="38"/>
    </row>
    <row r="424" spans="1:11" x14ac:dyDescent="0.25">
      <c r="A424" s="38">
        <v>530</v>
      </c>
      <c r="B424" s="38" t="s">
        <v>292</v>
      </c>
      <c r="C424" s="38" t="s">
        <v>709</v>
      </c>
      <c r="D424" s="38" t="s">
        <v>6</v>
      </c>
      <c r="E424" s="38" t="s">
        <v>45</v>
      </c>
      <c r="F424" s="38" t="s">
        <v>294</v>
      </c>
      <c r="G424" s="38" t="s">
        <v>9</v>
      </c>
      <c r="H424" s="41">
        <v>800</v>
      </c>
      <c r="I424" s="41">
        <v>0</v>
      </c>
      <c r="J424" s="41">
        <f t="shared" si="6"/>
        <v>-800</v>
      </c>
      <c r="K424" s="38"/>
    </row>
    <row r="425" spans="1:11" x14ac:dyDescent="0.25">
      <c r="A425" s="38">
        <v>534</v>
      </c>
      <c r="B425" s="38" t="s">
        <v>26</v>
      </c>
      <c r="C425" s="38" t="s">
        <v>710</v>
      </c>
      <c r="D425" s="38" t="s">
        <v>6</v>
      </c>
      <c r="E425" s="38" t="s">
        <v>31</v>
      </c>
      <c r="F425" s="38" t="s">
        <v>32</v>
      </c>
      <c r="G425" s="38" t="s">
        <v>9</v>
      </c>
      <c r="H425" s="41">
        <v>28592</v>
      </c>
      <c r="I425" s="41">
        <v>14303</v>
      </c>
      <c r="J425" s="41">
        <f t="shared" si="6"/>
        <v>-14289</v>
      </c>
      <c r="K425" s="38"/>
    </row>
    <row r="426" spans="1:11" x14ac:dyDescent="0.25">
      <c r="A426" s="38">
        <v>535</v>
      </c>
      <c r="B426" s="38" t="s">
        <v>26</v>
      </c>
      <c r="C426" s="38" t="s">
        <v>711</v>
      </c>
      <c r="D426" s="38" t="s">
        <v>6</v>
      </c>
      <c r="E426" s="38" t="s">
        <v>28</v>
      </c>
      <c r="F426" s="38" t="s">
        <v>29</v>
      </c>
      <c r="G426" s="38" t="s">
        <v>9</v>
      </c>
      <c r="H426" s="41">
        <v>0</v>
      </c>
      <c r="I426" s="41">
        <v>0</v>
      </c>
      <c r="J426" s="41">
        <f t="shared" si="6"/>
        <v>0</v>
      </c>
      <c r="K426" s="38"/>
    </row>
    <row r="427" spans="1:11" x14ac:dyDescent="0.25">
      <c r="A427" s="38">
        <v>537</v>
      </c>
      <c r="B427" s="38" t="s">
        <v>26</v>
      </c>
      <c r="C427" s="38" t="s">
        <v>712</v>
      </c>
      <c r="D427" s="38" t="s">
        <v>6</v>
      </c>
      <c r="E427" s="38" t="s">
        <v>28</v>
      </c>
      <c r="F427" s="38" t="s">
        <v>29</v>
      </c>
      <c r="G427" s="38" t="s">
        <v>9</v>
      </c>
      <c r="H427" s="41">
        <v>262</v>
      </c>
      <c r="I427" s="41">
        <v>0</v>
      </c>
      <c r="J427" s="41">
        <f t="shared" si="6"/>
        <v>-262</v>
      </c>
      <c r="K427" s="38"/>
    </row>
    <row r="428" spans="1:11" x14ac:dyDescent="0.25">
      <c r="A428" s="38">
        <v>541</v>
      </c>
      <c r="B428" s="38" t="s">
        <v>75</v>
      </c>
      <c r="C428" s="38" t="s">
        <v>713</v>
      </c>
      <c r="D428" s="38" t="s">
        <v>6</v>
      </c>
      <c r="E428" s="38" t="s">
        <v>28</v>
      </c>
      <c r="F428" s="38" t="s">
        <v>76</v>
      </c>
      <c r="G428" s="38" t="s">
        <v>9</v>
      </c>
      <c r="H428" s="41">
        <v>0</v>
      </c>
      <c r="I428" s="41">
        <v>0</v>
      </c>
      <c r="J428" s="41">
        <f t="shared" si="6"/>
        <v>0</v>
      </c>
      <c r="K428" s="38"/>
    </row>
    <row r="429" spans="1:11" x14ac:dyDescent="0.25">
      <c r="A429" s="38">
        <v>543</v>
      </c>
      <c r="B429" s="38" t="s">
        <v>78</v>
      </c>
      <c r="C429" s="38" t="s">
        <v>714</v>
      </c>
      <c r="D429" s="38" t="s">
        <v>6</v>
      </c>
      <c r="E429" s="38" t="s">
        <v>31</v>
      </c>
      <c r="F429" s="38" t="s">
        <v>80</v>
      </c>
      <c r="G429" s="38" t="s">
        <v>9</v>
      </c>
      <c r="H429" s="41">
        <v>0</v>
      </c>
      <c r="I429" s="41">
        <v>0</v>
      </c>
      <c r="J429" s="41">
        <f t="shared" si="6"/>
        <v>0</v>
      </c>
      <c r="K429" s="38"/>
    </row>
    <row r="430" spans="1:11" x14ac:dyDescent="0.25">
      <c r="A430" s="38">
        <v>548</v>
      </c>
      <c r="B430" s="38" t="s">
        <v>95</v>
      </c>
      <c r="C430" s="38" t="s">
        <v>715</v>
      </c>
      <c r="D430" s="38" t="s">
        <v>6</v>
      </c>
      <c r="E430" s="38" t="s">
        <v>97</v>
      </c>
      <c r="F430" s="38" t="s">
        <v>98</v>
      </c>
      <c r="G430" s="38" t="s">
        <v>9</v>
      </c>
      <c r="H430" s="41">
        <v>0</v>
      </c>
      <c r="I430" s="41">
        <v>0</v>
      </c>
      <c r="J430" s="41">
        <f t="shared" si="6"/>
        <v>0</v>
      </c>
      <c r="K430" s="38"/>
    </row>
    <row r="431" spans="1:11" x14ac:dyDescent="0.25">
      <c r="A431" s="38">
        <v>549</v>
      </c>
      <c r="B431" s="38" t="s">
        <v>1134</v>
      </c>
      <c r="C431" s="38" t="s">
        <v>716</v>
      </c>
      <c r="D431" s="38" t="s">
        <v>6</v>
      </c>
      <c r="E431" s="38" t="s">
        <v>31</v>
      </c>
      <c r="F431" s="38" t="s">
        <v>114</v>
      </c>
      <c r="G431" s="38" t="s">
        <v>9</v>
      </c>
      <c r="H431" s="41">
        <v>161</v>
      </c>
      <c r="I431" s="41">
        <v>1978</v>
      </c>
      <c r="J431" s="41">
        <f t="shared" si="6"/>
        <v>1817</v>
      </c>
      <c r="K431" s="38"/>
    </row>
    <row r="432" spans="1:11" x14ac:dyDescent="0.25">
      <c r="A432" s="38">
        <v>550</v>
      </c>
      <c r="B432" s="38" t="s">
        <v>115</v>
      </c>
      <c r="C432" s="38" t="s">
        <v>717</v>
      </c>
      <c r="D432" s="38" t="s">
        <v>6</v>
      </c>
      <c r="E432" s="38" t="s">
        <v>117</v>
      </c>
      <c r="F432" s="38" t="s">
        <v>118</v>
      </c>
      <c r="G432" s="38" t="s">
        <v>9</v>
      </c>
      <c r="H432" s="41">
        <v>0</v>
      </c>
      <c r="I432" s="41">
        <v>0</v>
      </c>
      <c r="J432" s="41">
        <f t="shared" si="6"/>
        <v>0</v>
      </c>
      <c r="K432" s="38"/>
    </row>
    <row r="433" spans="1:11" x14ac:dyDescent="0.25">
      <c r="A433" s="38">
        <v>552</v>
      </c>
      <c r="B433" s="38" t="s">
        <v>115</v>
      </c>
      <c r="C433" s="38" t="s">
        <v>718</v>
      </c>
      <c r="D433" s="38" t="s">
        <v>6</v>
      </c>
      <c r="E433" s="38" t="s">
        <v>117</v>
      </c>
      <c r="F433" s="38" t="s">
        <v>118</v>
      </c>
      <c r="G433" s="38" t="s">
        <v>9</v>
      </c>
      <c r="H433" s="41">
        <v>0</v>
      </c>
      <c r="I433" s="41">
        <v>627</v>
      </c>
      <c r="J433" s="41">
        <f t="shared" si="6"/>
        <v>627</v>
      </c>
      <c r="K433" s="38"/>
    </row>
    <row r="434" spans="1:11" x14ac:dyDescent="0.25">
      <c r="A434" s="38">
        <v>554</v>
      </c>
      <c r="B434" s="38" t="s">
        <v>129</v>
      </c>
      <c r="C434" s="38" t="s">
        <v>719</v>
      </c>
      <c r="D434" s="38" t="s">
        <v>6</v>
      </c>
      <c r="E434" s="38" t="s">
        <v>14</v>
      </c>
      <c r="F434" s="38" t="s">
        <v>131</v>
      </c>
      <c r="G434" s="38" t="s">
        <v>9</v>
      </c>
      <c r="H434" s="41">
        <v>0</v>
      </c>
      <c r="I434" s="41">
        <v>0</v>
      </c>
      <c r="J434" s="41">
        <f t="shared" si="6"/>
        <v>0</v>
      </c>
      <c r="K434" s="38"/>
    </row>
    <row r="435" spans="1:11" x14ac:dyDescent="0.25">
      <c r="A435" s="38">
        <v>558</v>
      </c>
      <c r="B435" s="38" t="s">
        <v>144</v>
      </c>
      <c r="C435" s="38" t="s">
        <v>720</v>
      </c>
      <c r="D435" s="38" t="s">
        <v>6</v>
      </c>
      <c r="E435" s="38" t="s">
        <v>123</v>
      </c>
      <c r="F435" s="38" t="s">
        <v>146</v>
      </c>
      <c r="G435" s="38" t="s">
        <v>9</v>
      </c>
      <c r="H435" s="41">
        <v>29</v>
      </c>
      <c r="I435" s="41">
        <v>1</v>
      </c>
      <c r="J435" s="41">
        <f t="shared" si="6"/>
        <v>-28</v>
      </c>
      <c r="K435" s="38"/>
    </row>
    <row r="436" spans="1:11" x14ac:dyDescent="0.25">
      <c r="A436" s="38">
        <v>559</v>
      </c>
      <c r="B436" s="38" t="s">
        <v>1136</v>
      </c>
      <c r="C436" s="38" t="s">
        <v>721</v>
      </c>
      <c r="D436" s="38" t="s">
        <v>6</v>
      </c>
      <c r="E436" s="38" t="s">
        <v>14</v>
      </c>
      <c r="F436" s="38" t="s">
        <v>150</v>
      </c>
      <c r="G436" s="38" t="s">
        <v>9</v>
      </c>
      <c r="H436" s="41">
        <v>0</v>
      </c>
      <c r="I436" s="41">
        <v>0</v>
      </c>
      <c r="J436" s="41">
        <f t="shared" si="6"/>
        <v>0</v>
      </c>
      <c r="K436" s="38"/>
    </row>
    <row r="437" spans="1:11" x14ac:dyDescent="0.25">
      <c r="A437" s="38">
        <v>561</v>
      </c>
      <c r="B437" s="38" t="s">
        <v>162</v>
      </c>
      <c r="C437" s="38" t="s">
        <v>722</v>
      </c>
      <c r="D437" s="38" t="s">
        <v>6</v>
      </c>
      <c r="E437" s="38" t="s">
        <v>82</v>
      </c>
      <c r="F437" s="38" t="s">
        <v>166</v>
      </c>
      <c r="G437" s="38" t="s">
        <v>9</v>
      </c>
      <c r="H437" s="41">
        <v>187</v>
      </c>
      <c r="I437" s="41">
        <v>2</v>
      </c>
      <c r="J437" s="41">
        <f t="shared" si="6"/>
        <v>-185</v>
      </c>
      <c r="K437" s="38"/>
    </row>
    <row r="438" spans="1:11" x14ac:dyDescent="0.25">
      <c r="A438" s="38">
        <v>564</v>
      </c>
      <c r="B438" s="38" t="s">
        <v>723</v>
      </c>
      <c r="C438" s="38" t="s">
        <v>724</v>
      </c>
      <c r="D438" s="38" t="s">
        <v>6</v>
      </c>
      <c r="E438" s="38" t="s">
        <v>45</v>
      </c>
      <c r="F438" s="38" t="s">
        <v>674</v>
      </c>
      <c r="G438" s="38" t="s">
        <v>9</v>
      </c>
      <c r="H438" s="41">
        <v>215</v>
      </c>
      <c r="I438" s="41">
        <v>2641</v>
      </c>
      <c r="J438" s="41">
        <f t="shared" si="6"/>
        <v>2426</v>
      </c>
      <c r="K438" s="38"/>
    </row>
    <row r="439" spans="1:11" x14ac:dyDescent="0.25">
      <c r="A439" s="38">
        <v>565</v>
      </c>
      <c r="B439" s="38" t="s">
        <v>178</v>
      </c>
      <c r="C439" s="38" t="s">
        <v>725</v>
      </c>
      <c r="D439" s="38" t="s">
        <v>6</v>
      </c>
      <c r="E439" s="38" t="s">
        <v>31</v>
      </c>
      <c r="F439" s="38" t="s">
        <v>726</v>
      </c>
      <c r="G439" s="38" t="s">
        <v>9</v>
      </c>
      <c r="H439" s="41">
        <v>0</v>
      </c>
      <c r="I439" s="41">
        <v>0</v>
      </c>
      <c r="J439" s="41">
        <f t="shared" si="6"/>
        <v>0</v>
      </c>
      <c r="K439" s="38"/>
    </row>
    <row r="440" spans="1:11" x14ac:dyDescent="0.25">
      <c r="A440" s="38">
        <v>567</v>
      </c>
      <c r="B440" s="38" t="s">
        <v>178</v>
      </c>
      <c r="C440" s="38" t="s">
        <v>727</v>
      </c>
      <c r="D440" s="38" t="s">
        <v>6</v>
      </c>
      <c r="E440" s="38" t="s">
        <v>31</v>
      </c>
      <c r="F440" s="38" t="s">
        <v>180</v>
      </c>
      <c r="G440" s="38" t="s">
        <v>9</v>
      </c>
      <c r="H440" s="41">
        <v>39</v>
      </c>
      <c r="I440" s="41">
        <v>2</v>
      </c>
      <c r="J440" s="41">
        <f t="shared" si="6"/>
        <v>-37</v>
      </c>
      <c r="K440" s="38"/>
    </row>
    <row r="441" spans="1:11" x14ac:dyDescent="0.25">
      <c r="A441" s="38">
        <v>568</v>
      </c>
      <c r="B441" s="38" t="s">
        <v>178</v>
      </c>
      <c r="C441" s="38" t="s">
        <v>728</v>
      </c>
      <c r="D441" s="38" t="s">
        <v>6</v>
      </c>
      <c r="E441" s="38" t="s">
        <v>31</v>
      </c>
      <c r="F441" s="38" t="s">
        <v>726</v>
      </c>
      <c r="G441" s="38" t="s">
        <v>9</v>
      </c>
      <c r="H441" s="41">
        <v>633</v>
      </c>
      <c r="I441" s="41">
        <v>67</v>
      </c>
      <c r="J441" s="41">
        <f t="shared" si="6"/>
        <v>-566</v>
      </c>
      <c r="K441" s="38"/>
    </row>
    <row r="442" spans="1:11" x14ac:dyDescent="0.25">
      <c r="A442" s="38">
        <v>569</v>
      </c>
      <c r="B442" s="38" t="s">
        <v>178</v>
      </c>
      <c r="C442" s="38" t="s">
        <v>729</v>
      </c>
      <c r="D442" s="38" t="s">
        <v>6</v>
      </c>
      <c r="E442" s="38" t="s">
        <v>31</v>
      </c>
      <c r="F442" s="38" t="s">
        <v>726</v>
      </c>
      <c r="G442" s="38" t="s">
        <v>9</v>
      </c>
      <c r="H442" s="41">
        <v>48</v>
      </c>
      <c r="I442" s="41">
        <v>3</v>
      </c>
      <c r="J442" s="41">
        <f t="shared" si="6"/>
        <v>-45</v>
      </c>
      <c r="K442" s="38"/>
    </row>
    <row r="443" spans="1:11" x14ac:dyDescent="0.25">
      <c r="A443" s="38">
        <v>570</v>
      </c>
      <c r="B443" s="38" t="s">
        <v>26</v>
      </c>
      <c r="C443" s="38" t="s">
        <v>730</v>
      </c>
      <c r="D443" s="38" t="s">
        <v>6</v>
      </c>
      <c r="E443" s="38" t="s">
        <v>211</v>
      </c>
      <c r="F443" s="38" t="s">
        <v>731</v>
      </c>
      <c r="G443" s="38" t="s">
        <v>9</v>
      </c>
      <c r="H443" s="41">
        <v>2215</v>
      </c>
      <c r="I443" s="41">
        <v>2744</v>
      </c>
      <c r="J443" s="41">
        <f t="shared" si="6"/>
        <v>529</v>
      </c>
      <c r="K443" s="38"/>
    </row>
    <row r="444" spans="1:11" x14ac:dyDescent="0.25">
      <c r="A444" s="38">
        <v>572</v>
      </c>
      <c r="B444" s="38" t="s">
        <v>26</v>
      </c>
      <c r="C444" s="38" t="s">
        <v>732</v>
      </c>
      <c r="D444" s="38" t="s">
        <v>6</v>
      </c>
      <c r="E444" s="38" t="s">
        <v>211</v>
      </c>
      <c r="F444" s="38" t="s">
        <v>731</v>
      </c>
      <c r="G444" s="38" t="s">
        <v>9</v>
      </c>
      <c r="H444" s="41">
        <v>12</v>
      </c>
      <c r="I444" s="41">
        <v>0</v>
      </c>
      <c r="J444" s="41">
        <f t="shared" si="6"/>
        <v>-12</v>
      </c>
      <c r="K444" s="38"/>
    </row>
    <row r="445" spans="1:11" x14ac:dyDescent="0.25">
      <c r="A445" s="38">
        <v>574</v>
      </c>
      <c r="B445" s="38" t="s">
        <v>1141</v>
      </c>
      <c r="C445" s="38" t="s">
        <v>733</v>
      </c>
      <c r="D445" s="38" t="s">
        <v>6</v>
      </c>
      <c r="E445" s="38" t="s">
        <v>153</v>
      </c>
      <c r="F445" s="38" t="s">
        <v>183</v>
      </c>
      <c r="G445" s="38" t="s">
        <v>9</v>
      </c>
      <c r="H445" s="41">
        <v>2</v>
      </c>
      <c r="I445" s="41">
        <v>0</v>
      </c>
      <c r="J445" s="41">
        <f t="shared" si="6"/>
        <v>-2</v>
      </c>
      <c r="K445" s="38"/>
    </row>
    <row r="446" spans="1:11" x14ac:dyDescent="0.25">
      <c r="A446" s="38">
        <v>576</v>
      </c>
      <c r="B446" s="38" t="s">
        <v>184</v>
      </c>
      <c r="C446" s="38" t="s">
        <v>734</v>
      </c>
      <c r="D446" s="38" t="s">
        <v>6</v>
      </c>
      <c r="E446" s="38" t="s">
        <v>90</v>
      </c>
      <c r="F446" s="38" t="s">
        <v>186</v>
      </c>
      <c r="G446" s="38" t="s">
        <v>9</v>
      </c>
      <c r="H446" s="41">
        <v>0</v>
      </c>
      <c r="I446" s="41">
        <v>0</v>
      </c>
      <c r="J446" s="41">
        <f t="shared" si="6"/>
        <v>0</v>
      </c>
      <c r="K446" s="38"/>
    </row>
    <row r="447" spans="1:11" x14ac:dyDescent="0.25">
      <c r="A447" s="38">
        <v>578</v>
      </c>
      <c r="B447" s="38" t="s">
        <v>187</v>
      </c>
      <c r="C447" s="38" t="s">
        <v>735</v>
      </c>
      <c r="D447" s="38" t="s">
        <v>6</v>
      </c>
      <c r="E447" s="38" t="s">
        <v>189</v>
      </c>
      <c r="F447" s="38" t="s">
        <v>190</v>
      </c>
      <c r="G447" s="38" t="s">
        <v>9</v>
      </c>
      <c r="H447" s="41">
        <v>15</v>
      </c>
      <c r="I447" s="41">
        <v>41</v>
      </c>
      <c r="J447" s="41">
        <f t="shared" si="6"/>
        <v>26</v>
      </c>
      <c r="K447" s="38"/>
    </row>
    <row r="448" spans="1:11" x14ac:dyDescent="0.25">
      <c r="A448" s="38">
        <v>579</v>
      </c>
      <c r="B448" s="38" t="s">
        <v>187</v>
      </c>
      <c r="C448" s="38" t="s">
        <v>736</v>
      </c>
      <c r="D448" s="38" t="s">
        <v>6</v>
      </c>
      <c r="E448" s="38" t="s">
        <v>189</v>
      </c>
      <c r="F448" s="38" t="s">
        <v>190</v>
      </c>
      <c r="G448" s="38" t="s">
        <v>9</v>
      </c>
      <c r="H448" s="41">
        <v>0</v>
      </c>
      <c r="I448" s="41">
        <v>2</v>
      </c>
      <c r="J448" s="41">
        <f t="shared" si="6"/>
        <v>2</v>
      </c>
      <c r="K448" s="38"/>
    </row>
    <row r="449" spans="1:11" x14ac:dyDescent="0.25">
      <c r="A449" s="38">
        <v>580</v>
      </c>
      <c r="B449" s="38" t="s">
        <v>187</v>
      </c>
      <c r="C449" s="38" t="s">
        <v>737</v>
      </c>
      <c r="D449" s="38" t="s">
        <v>6</v>
      </c>
      <c r="E449" s="38" t="s">
        <v>189</v>
      </c>
      <c r="F449" s="38" t="s">
        <v>190</v>
      </c>
      <c r="G449" s="38" t="s">
        <v>9</v>
      </c>
      <c r="H449" s="41">
        <v>0</v>
      </c>
      <c r="I449" s="41">
        <v>13</v>
      </c>
      <c r="J449" s="41">
        <f t="shared" si="6"/>
        <v>13</v>
      </c>
      <c r="K449" s="38"/>
    </row>
    <row r="450" spans="1:11" x14ac:dyDescent="0.25">
      <c r="A450" s="38">
        <v>581</v>
      </c>
      <c r="B450" s="38" t="s">
        <v>187</v>
      </c>
      <c r="C450" s="38" t="s">
        <v>738</v>
      </c>
      <c r="D450" s="38" t="s">
        <v>6</v>
      </c>
      <c r="E450" s="38" t="s">
        <v>189</v>
      </c>
      <c r="F450" s="38" t="s">
        <v>190</v>
      </c>
      <c r="G450" s="38" t="s">
        <v>9</v>
      </c>
      <c r="H450" s="41">
        <v>0</v>
      </c>
      <c r="I450" s="41">
        <v>10</v>
      </c>
      <c r="J450" s="41">
        <f t="shared" si="6"/>
        <v>10</v>
      </c>
      <c r="K450" s="38"/>
    </row>
    <row r="451" spans="1:11" x14ac:dyDescent="0.25">
      <c r="A451" s="38">
        <v>583</v>
      </c>
      <c r="B451" s="38" t="s">
        <v>194</v>
      </c>
      <c r="C451" s="38" t="s">
        <v>739</v>
      </c>
      <c r="D451" s="38" t="s">
        <v>6</v>
      </c>
      <c r="E451" s="38" t="s">
        <v>196</v>
      </c>
      <c r="F451" s="38" t="s">
        <v>197</v>
      </c>
      <c r="G451" s="38" t="s">
        <v>9</v>
      </c>
      <c r="H451" s="41">
        <v>0</v>
      </c>
      <c r="I451" s="41">
        <v>0</v>
      </c>
      <c r="J451" s="41">
        <f t="shared" si="6"/>
        <v>0</v>
      </c>
      <c r="K451" s="38"/>
    </row>
    <row r="452" spans="1:11" x14ac:dyDescent="0.25">
      <c r="A452" s="38">
        <v>588</v>
      </c>
      <c r="B452" s="38" t="s">
        <v>209</v>
      </c>
      <c r="C452" s="38" t="s">
        <v>740</v>
      </c>
      <c r="D452" s="38" t="s">
        <v>6</v>
      </c>
      <c r="E452" s="38" t="s">
        <v>211</v>
      </c>
      <c r="F452" s="38" t="s">
        <v>212</v>
      </c>
      <c r="G452" s="38" t="s">
        <v>9</v>
      </c>
      <c r="H452" s="41">
        <v>8</v>
      </c>
      <c r="I452" s="41">
        <v>0</v>
      </c>
      <c r="J452" s="41">
        <f t="shared" si="6"/>
        <v>-8</v>
      </c>
      <c r="K452" s="38"/>
    </row>
    <row r="453" spans="1:11" x14ac:dyDescent="0.25">
      <c r="A453" s="38">
        <v>589</v>
      </c>
      <c r="B453" s="38" t="s">
        <v>218</v>
      </c>
      <c r="C453" s="38" t="s">
        <v>741</v>
      </c>
      <c r="D453" s="38" t="s">
        <v>6</v>
      </c>
      <c r="E453" s="38" t="s">
        <v>45</v>
      </c>
      <c r="F453" s="38" t="s">
        <v>220</v>
      </c>
      <c r="G453" s="38" t="s">
        <v>9</v>
      </c>
      <c r="H453" s="41">
        <v>15</v>
      </c>
      <c r="I453" s="41">
        <v>0</v>
      </c>
      <c r="J453" s="41">
        <f t="shared" si="6"/>
        <v>-15</v>
      </c>
      <c r="K453" s="38"/>
    </row>
    <row r="454" spans="1:11" x14ac:dyDescent="0.25">
      <c r="A454" s="38">
        <v>590</v>
      </c>
      <c r="B454" s="38" t="s">
        <v>224</v>
      </c>
      <c r="C454" s="38" t="s">
        <v>742</v>
      </c>
      <c r="D454" s="38" t="s">
        <v>6</v>
      </c>
      <c r="E454" s="38" t="s">
        <v>82</v>
      </c>
      <c r="F454" s="38" t="s">
        <v>226</v>
      </c>
      <c r="G454" s="38" t="s">
        <v>9</v>
      </c>
      <c r="H454" s="41">
        <v>2</v>
      </c>
      <c r="I454" s="41">
        <v>0</v>
      </c>
      <c r="J454" s="41">
        <f t="shared" ref="J454:J517" si="7">I454-H454</f>
        <v>-2</v>
      </c>
      <c r="K454" s="38"/>
    </row>
    <row r="455" spans="1:11" x14ac:dyDescent="0.25">
      <c r="A455" s="38">
        <v>592</v>
      </c>
      <c r="B455" s="38" t="s">
        <v>315</v>
      </c>
      <c r="C455" s="38" t="s">
        <v>743</v>
      </c>
      <c r="D455" s="38" t="s">
        <v>6</v>
      </c>
      <c r="E455" s="38" t="s">
        <v>90</v>
      </c>
      <c r="F455" s="38" t="s">
        <v>524</v>
      </c>
      <c r="G455" s="38" t="s">
        <v>9</v>
      </c>
      <c r="H455" s="41">
        <v>0</v>
      </c>
      <c r="I455" s="41">
        <v>0</v>
      </c>
      <c r="J455" s="41">
        <f t="shared" si="7"/>
        <v>0</v>
      </c>
      <c r="K455" s="38"/>
    </row>
    <row r="456" spans="1:11" x14ac:dyDescent="0.25">
      <c r="A456" s="38">
        <v>594</v>
      </c>
      <c r="B456" s="38" t="s">
        <v>315</v>
      </c>
      <c r="C456" s="38" t="s">
        <v>744</v>
      </c>
      <c r="D456" s="38" t="s">
        <v>6</v>
      </c>
      <c r="E456" s="38" t="s">
        <v>90</v>
      </c>
      <c r="F456" s="38" t="s">
        <v>524</v>
      </c>
      <c r="G456" s="38" t="s">
        <v>9</v>
      </c>
      <c r="H456" s="41">
        <v>0</v>
      </c>
      <c r="I456" s="41">
        <v>0</v>
      </c>
      <c r="J456" s="41">
        <f t="shared" si="7"/>
        <v>0</v>
      </c>
      <c r="K456" s="38"/>
    </row>
    <row r="457" spans="1:11" x14ac:dyDescent="0.25">
      <c r="A457" s="38">
        <v>595</v>
      </c>
      <c r="B457" s="38" t="s">
        <v>315</v>
      </c>
      <c r="C457" s="38" t="s">
        <v>352</v>
      </c>
      <c r="D457" s="38" t="s">
        <v>6</v>
      </c>
      <c r="E457" s="38" t="s">
        <v>90</v>
      </c>
      <c r="F457" s="38" t="s">
        <v>524</v>
      </c>
      <c r="G457" s="38" t="s">
        <v>9</v>
      </c>
      <c r="H457" s="41">
        <v>0</v>
      </c>
      <c r="I457" s="41">
        <v>0</v>
      </c>
      <c r="J457" s="41">
        <f t="shared" si="7"/>
        <v>0</v>
      </c>
      <c r="K457" s="38"/>
    </row>
    <row r="458" spans="1:11" x14ac:dyDescent="0.25">
      <c r="A458" s="38">
        <v>598</v>
      </c>
      <c r="B458" s="38" t="s">
        <v>239</v>
      </c>
      <c r="C458" s="38" t="s">
        <v>745</v>
      </c>
      <c r="D458" s="38" t="s">
        <v>6</v>
      </c>
      <c r="E458" s="38" t="s">
        <v>90</v>
      </c>
      <c r="F458" s="38" t="s">
        <v>241</v>
      </c>
      <c r="G458" s="38" t="s">
        <v>9</v>
      </c>
      <c r="H458" s="41">
        <v>0</v>
      </c>
      <c r="I458" s="41">
        <v>0</v>
      </c>
      <c r="J458" s="41">
        <f t="shared" si="7"/>
        <v>0</v>
      </c>
      <c r="K458" s="38"/>
    </row>
    <row r="459" spans="1:11" x14ac:dyDescent="0.25">
      <c r="A459" s="38">
        <v>602</v>
      </c>
      <c r="B459" s="38" t="s">
        <v>1146</v>
      </c>
      <c r="C459" s="38" t="s">
        <v>746</v>
      </c>
      <c r="D459" s="38" t="s">
        <v>6</v>
      </c>
      <c r="E459" s="38" t="s">
        <v>211</v>
      </c>
      <c r="F459" s="38" t="s">
        <v>263</v>
      </c>
      <c r="G459" s="38" t="s">
        <v>9</v>
      </c>
      <c r="H459" s="41">
        <v>0</v>
      </c>
      <c r="I459" s="41">
        <v>207</v>
      </c>
      <c r="J459" s="41">
        <f t="shared" si="7"/>
        <v>207</v>
      </c>
      <c r="K459" s="38"/>
    </row>
    <row r="460" spans="1:11" x14ac:dyDescent="0.25">
      <c r="A460" s="38">
        <v>603</v>
      </c>
      <c r="B460" s="38" t="s">
        <v>1146</v>
      </c>
      <c r="C460" s="38" t="s">
        <v>747</v>
      </c>
      <c r="D460" s="38" t="s">
        <v>6</v>
      </c>
      <c r="E460" s="38" t="s">
        <v>211</v>
      </c>
      <c r="F460" s="38" t="s">
        <v>263</v>
      </c>
      <c r="G460" s="38" t="s">
        <v>9</v>
      </c>
      <c r="H460" s="41">
        <v>0</v>
      </c>
      <c r="I460" s="41">
        <v>13</v>
      </c>
      <c r="J460" s="41">
        <f t="shared" si="7"/>
        <v>13</v>
      </c>
      <c r="K460" s="38"/>
    </row>
    <row r="461" spans="1:11" x14ac:dyDescent="0.25">
      <c r="A461" s="38">
        <v>612</v>
      </c>
      <c r="B461" s="38" t="s">
        <v>315</v>
      </c>
      <c r="C461" s="38" t="s">
        <v>748</v>
      </c>
      <c r="D461" s="38" t="s">
        <v>6</v>
      </c>
      <c r="E461" s="38" t="s">
        <v>90</v>
      </c>
      <c r="F461" s="38" t="s">
        <v>749</v>
      </c>
      <c r="G461" s="38" t="s">
        <v>9</v>
      </c>
      <c r="H461" s="41">
        <v>0</v>
      </c>
      <c r="I461" s="41">
        <v>0</v>
      </c>
      <c r="J461" s="41">
        <f t="shared" si="7"/>
        <v>0</v>
      </c>
      <c r="K461" s="38"/>
    </row>
    <row r="462" spans="1:11" x14ac:dyDescent="0.25">
      <c r="A462" s="38">
        <v>613</v>
      </c>
      <c r="B462" s="38" t="s">
        <v>315</v>
      </c>
      <c r="C462" s="38" t="s">
        <v>750</v>
      </c>
      <c r="D462" s="38" t="s">
        <v>6</v>
      </c>
      <c r="E462" s="38" t="s">
        <v>90</v>
      </c>
      <c r="F462" s="38" t="s">
        <v>749</v>
      </c>
      <c r="G462" s="38" t="s">
        <v>9</v>
      </c>
      <c r="H462" s="41">
        <v>0</v>
      </c>
      <c r="I462" s="41">
        <v>2052</v>
      </c>
      <c r="J462" s="41">
        <f t="shared" si="7"/>
        <v>2052</v>
      </c>
      <c r="K462" s="38"/>
    </row>
    <row r="463" spans="1:11" x14ac:dyDescent="0.25">
      <c r="A463" s="38">
        <v>614</v>
      </c>
      <c r="B463" s="38" t="s">
        <v>47</v>
      </c>
      <c r="C463" s="38" t="s">
        <v>751</v>
      </c>
      <c r="D463" s="38" t="s">
        <v>6</v>
      </c>
      <c r="E463" s="38" t="s">
        <v>49</v>
      </c>
      <c r="F463" s="38" t="s">
        <v>50</v>
      </c>
      <c r="G463" s="38" t="s">
        <v>9</v>
      </c>
      <c r="H463" s="41">
        <v>3</v>
      </c>
      <c r="I463" s="41">
        <v>0</v>
      </c>
      <c r="J463" s="41">
        <f t="shared" si="7"/>
        <v>-3</v>
      </c>
      <c r="K463" s="38"/>
    </row>
    <row r="464" spans="1:11" x14ac:dyDescent="0.25">
      <c r="A464" s="38">
        <v>615</v>
      </c>
      <c r="B464" s="38" t="s">
        <v>276</v>
      </c>
      <c r="C464" s="38" t="s">
        <v>752</v>
      </c>
      <c r="D464" s="38" t="s">
        <v>6</v>
      </c>
      <c r="E464" s="38" t="s">
        <v>82</v>
      </c>
      <c r="F464" s="38" t="s">
        <v>278</v>
      </c>
      <c r="G464" s="38" t="s">
        <v>9</v>
      </c>
      <c r="H464" s="41">
        <v>0</v>
      </c>
      <c r="I464" s="41">
        <v>0</v>
      </c>
      <c r="J464" s="41">
        <f t="shared" si="7"/>
        <v>0</v>
      </c>
      <c r="K464" s="38"/>
    </row>
    <row r="465" spans="1:11" x14ac:dyDescent="0.25">
      <c r="A465" s="38">
        <v>616</v>
      </c>
      <c r="B465" s="38" t="s">
        <v>753</v>
      </c>
      <c r="C465" s="38" t="s">
        <v>754</v>
      </c>
      <c r="D465" s="38" t="s">
        <v>6</v>
      </c>
      <c r="E465" s="38" t="s">
        <v>67</v>
      </c>
      <c r="F465" s="38" t="s">
        <v>234</v>
      </c>
      <c r="G465" s="38" t="s">
        <v>9</v>
      </c>
      <c r="H465" s="41">
        <v>0</v>
      </c>
      <c r="I465" s="41">
        <v>0</v>
      </c>
      <c r="J465" s="41">
        <f t="shared" si="7"/>
        <v>0</v>
      </c>
      <c r="K465" s="38"/>
    </row>
    <row r="466" spans="1:11" x14ac:dyDescent="0.25">
      <c r="A466" s="38">
        <v>618</v>
      </c>
      <c r="B466" s="38" t="s">
        <v>1148</v>
      </c>
      <c r="C466" s="38" t="s">
        <v>755</v>
      </c>
      <c r="D466" s="38" t="s">
        <v>6</v>
      </c>
      <c r="E466" s="38" t="s">
        <v>82</v>
      </c>
      <c r="F466" s="38" t="s">
        <v>287</v>
      </c>
      <c r="G466" s="38" t="s">
        <v>9</v>
      </c>
      <c r="H466" s="41">
        <v>0</v>
      </c>
      <c r="I466" s="41">
        <v>0</v>
      </c>
      <c r="J466" s="41">
        <f t="shared" si="7"/>
        <v>0</v>
      </c>
      <c r="K466" s="38"/>
    </row>
    <row r="467" spans="1:11" x14ac:dyDescent="0.25">
      <c r="A467" s="38">
        <v>620</v>
      </c>
      <c r="B467" s="38" t="s">
        <v>1148</v>
      </c>
      <c r="C467" s="38" t="s">
        <v>756</v>
      </c>
      <c r="D467" s="38" t="s">
        <v>6</v>
      </c>
      <c r="E467" s="38" t="s">
        <v>82</v>
      </c>
      <c r="F467" s="38" t="s">
        <v>287</v>
      </c>
      <c r="G467" s="38" t="s">
        <v>9</v>
      </c>
      <c r="H467" s="41">
        <v>0</v>
      </c>
      <c r="I467" s="41">
        <v>0</v>
      </c>
      <c r="J467" s="41">
        <f t="shared" si="7"/>
        <v>0</v>
      </c>
      <c r="K467" s="38"/>
    </row>
    <row r="468" spans="1:11" x14ac:dyDescent="0.25">
      <c r="A468" s="38">
        <v>623</v>
      </c>
      <c r="B468" s="38" t="s">
        <v>1149</v>
      </c>
      <c r="C468" s="38" t="s">
        <v>757</v>
      </c>
      <c r="D468" s="38" t="s">
        <v>6</v>
      </c>
      <c r="E468" s="38" t="s">
        <v>14</v>
      </c>
      <c r="F468" s="38" t="s">
        <v>298</v>
      </c>
      <c r="G468" s="38" t="s">
        <v>9</v>
      </c>
      <c r="H468" s="41">
        <v>2</v>
      </c>
      <c r="I468" s="41">
        <v>0</v>
      </c>
      <c r="J468" s="41">
        <f t="shared" si="7"/>
        <v>-2</v>
      </c>
      <c r="K468" s="38"/>
    </row>
    <row r="469" spans="1:11" x14ac:dyDescent="0.25">
      <c r="A469" s="38">
        <v>624</v>
      </c>
      <c r="B469" s="38" t="s">
        <v>1149</v>
      </c>
      <c r="C469" s="38" t="s">
        <v>758</v>
      </c>
      <c r="D469" s="38" t="s">
        <v>6</v>
      </c>
      <c r="E469" s="38" t="s">
        <v>14</v>
      </c>
      <c r="F469" s="38" t="s">
        <v>298</v>
      </c>
      <c r="G469" s="38" t="s">
        <v>9</v>
      </c>
      <c r="H469" s="41">
        <v>139</v>
      </c>
      <c r="I469" s="41">
        <v>0</v>
      </c>
      <c r="J469" s="41">
        <f t="shared" si="7"/>
        <v>-139</v>
      </c>
      <c r="K469" s="38"/>
    </row>
    <row r="470" spans="1:11" x14ac:dyDescent="0.25">
      <c r="A470" s="38">
        <v>625</v>
      </c>
      <c r="B470" s="38" t="s">
        <v>299</v>
      </c>
      <c r="C470" s="38" t="s">
        <v>759</v>
      </c>
      <c r="D470" s="38" t="s">
        <v>6</v>
      </c>
      <c r="E470" s="38" t="s">
        <v>196</v>
      </c>
      <c r="F470" s="38" t="s">
        <v>301</v>
      </c>
      <c r="G470" s="38" t="s">
        <v>9</v>
      </c>
      <c r="H470" s="41">
        <v>0</v>
      </c>
      <c r="I470" s="41">
        <v>0</v>
      </c>
      <c r="J470" s="41">
        <f t="shared" si="7"/>
        <v>0</v>
      </c>
      <c r="K470" s="38"/>
    </row>
    <row r="471" spans="1:11" x14ac:dyDescent="0.25">
      <c r="A471" s="38">
        <v>627</v>
      </c>
      <c r="B471" s="38" t="s">
        <v>299</v>
      </c>
      <c r="C471" s="38" t="s">
        <v>760</v>
      </c>
      <c r="D471" s="38" t="s">
        <v>6</v>
      </c>
      <c r="E471" s="38" t="s">
        <v>196</v>
      </c>
      <c r="F471" s="38" t="s">
        <v>301</v>
      </c>
      <c r="G471" s="38" t="s">
        <v>9</v>
      </c>
      <c r="H471" s="41">
        <v>178</v>
      </c>
      <c r="I471" s="41">
        <v>0</v>
      </c>
      <c r="J471" s="41">
        <f t="shared" si="7"/>
        <v>-178</v>
      </c>
      <c r="K471" s="38"/>
    </row>
    <row r="472" spans="1:11" x14ac:dyDescent="0.25">
      <c r="A472" s="38">
        <v>628</v>
      </c>
      <c r="B472" s="38" t="s">
        <v>299</v>
      </c>
      <c r="C472" s="38" t="s">
        <v>761</v>
      </c>
      <c r="D472" s="38" t="s">
        <v>6</v>
      </c>
      <c r="E472" s="38" t="s">
        <v>196</v>
      </c>
      <c r="F472" s="38" t="s">
        <v>301</v>
      </c>
      <c r="G472" s="38" t="s">
        <v>9</v>
      </c>
      <c r="H472" s="41">
        <v>39</v>
      </c>
      <c r="I472" s="41">
        <v>0</v>
      </c>
      <c r="J472" s="41">
        <f t="shared" si="7"/>
        <v>-39</v>
      </c>
      <c r="K472" s="38"/>
    </row>
    <row r="473" spans="1:11" x14ac:dyDescent="0.25">
      <c r="A473" s="38">
        <v>629</v>
      </c>
      <c r="B473" s="38" t="s">
        <v>1202</v>
      </c>
      <c r="C473" s="38" t="s">
        <v>763</v>
      </c>
      <c r="D473" s="38" t="s">
        <v>6</v>
      </c>
      <c r="E473" s="38" t="s">
        <v>202</v>
      </c>
      <c r="F473" s="38" t="s">
        <v>683</v>
      </c>
      <c r="G473" s="38" t="s">
        <v>9</v>
      </c>
      <c r="H473" s="41">
        <v>0</v>
      </c>
      <c r="I473" s="41">
        <v>0</v>
      </c>
      <c r="J473" s="41">
        <f t="shared" si="7"/>
        <v>0</v>
      </c>
      <c r="K473" s="38"/>
    </row>
    <row r="474" spans="1:11" x14ac:dyDescent="0.25">
      <c r="A474" s="38">
        <v>630</v>
      </c>
      <c r="B474" s="38" t="s">
        <v>762</v>
      </c>
      <c r="C474" s="38" t="s">
        <v>764</v>
      </c>
      <c r="D474" s="38" t="s">
        <v>6</v>
      </c>
      <c r="E474" s="38" t="s">
        <v>202</v>
      </c>
      <c r="F474" s="38" t="s">
        <v>683</v>
      </c>
      <c r="G474" s="38" t="s">
        <v>9</v>
      </c>
      <c r="H474" s="41">
        <v>0</v>
      </c>
      <c r="I474" s="41">
        <v>2</v>
      </c>
      <c r="J474" s="41">
        <f t="shared" si="7"/>
        <v>2</v>
      </c>
      <c r="K474" s="38"/>
    </row>
    <row r="475" spans="1:11" x14ac:dyDescent="0.25">
      <c r="A475" s="38">
        <v>632</v>
      </c>
      <c r="B475" s="38" t="s">
        <v>762</v>
      </c>
      <c r="C475" s="38" t="s">
        <v>765</v>
      </c>
      <c r="D475" s="38" t="s">
        <v>6</v>
      </c>
      <c r="E475" s="38" t="s">
        <v>202</v>
      </c>
      <c r="F475" s="38" t="s">
        <v>683</v>
      </c>
      <c r="G475" s="38" t="s">
        <v>9</v>
      </c>
      <c r="H475" s="41">
        <v>25</v>
      </c>
      <c r="I475" s="41">
        <v>24</v>
      </c>
      <c r="J475" s="41">
        <f t="shared" si="7"/>
        <v>-1</v>
      </c>
      <c r="K475" s="38"/>
    </row>
    <row r="476" spans="1:11" x14ac:dyDescent="0.25">
      <c r="A476" s="38">
        <v>633</v>
      </c>
      <c r="B476" s="38" t="s">
        <v>762</v>
      </c>
      <c r="C476" s="38" t="s">
        <v>766</v>
      </c>
      <c r="D476" s="38" t="s">
        <v>6</v>
      </c>
      <c r="E476" s="38" t="s">
        <v>202</v>
      </c>
      <c r="F476" s="38" t="s">
        <v>683</v>
      </c>
      <c r="G476" s="38" t="s">
        <v>9</v>
      </c>
      <c r="H476" s="41">
        <v>277</v>
      </c>
      <c r="I476" s="41">
        <v>59</v>
      </c>
      <c r="J476" s="41">
        <f t="shared" si="7"/>
        <v>-218</v>
      </c>
      <c r="K476" s="38"/>
    </row>
    <row r="477" spans="1:11" x14ac:dyDescent="0.25">
      <c r="A477" s="38">
        <v>634</v>
      </c>
      <c r="B477" s="38" t="s">
        <v>304</v>
      </c>
      <c r="C477" s="38" t="s">
        <v>767</v>
      </c>
      <c r="D477" s="38" t="s">
        <v>6</v>
      </c>
      <c r="E477" s="38" t="s">
        <v>123</v>
      </c>
      <c r="F477" s="38" t="s">
        <v>303</v>
      </c>
      <c r="G477" s="38" t="s">
        <v>9</v>
      </c>
      <c r="H477" s="41">
        <v>23</v>
      </c>
      <c r="I477" s="41">
        <v>5860</v>
      </c>
      <c r="J477" s="41">
        <f t="shared" si="7"/>
        <v>5837</v>
      </c>
      <c r="K477" s="38"/>
    </row>
    <row r="478" spans="1:11" x14ac:dyDescent="0.25">
      <c r="A478" s="38">
        <v>636</v>
      </c>
      <c r="B478" s="38" t="s">
        <v>304</v>
      </c>
      <c r="C478" s="38" t="s">
        <v>768</v>
      </c>
      <c r="D478" s="38" t="s">
        <v>6</v>
      </c>
      <c r="E478" s="38" t="s">
        <v>123</v>
      </c>
      <c r="F478" s="38" t="s">
        <v>303</v>
      </c>
      <c r="G478" s="38" t="s">
        <v>9</v>
      </c>
      <c r="H478" s="41">
        <v>0</v>
      </c>
      <c r="I478" s="41">
        <v>6</v>
      </c>
      <c r="J478" s="41">
        <f t="shared" si="7"/>
        <v>6</v>
      </c>
      <c r="K478" s="38"/>
    </row>
    <row r="479" spans="1:11" x14ac:dyDescent="0.25">
      <c r="A479" s="38">
        <v>641</v>
      </c>
      <c r="B479" s="38" t="s">
        <v>1151</v>
      </c>
      <c r="C479" s="38" t="s">
        <v>769</v>
      </c>
      <c r="D479" s="38" t="s">
        <v>6</v>
      </c>
      <c r="E479" s="38" t="s">
        <v>202</v>
      </c>
      <c r="F479" s="38" t="s">
        <v>321</v>
      </c>
      <c r="G479" s="38" t="s">
        <v>9</v>
      </c>
      <c r="H479" s="41">
        <v>1</v>
      </c>
      <c r="I479" s="41">
        <v>0</v>
      </c>
      <c r="J479" s="41">
        <f t="shared" si="7"/>
        <v>-1</v>
      </c>
      <c r="K479" s="38"/>
    </row>
    <row r="480" spans="1:11" x14ac:dyDescent="0.25">
      <c r="A480" s="38">
        <v>642</v>
      </c>
      <c r="B480" s="38" t="s">
        <v>1081</v>
      </c>
      <c r="C480" s="38" t="s">
        <v>1080</v>
      </c>
      <c r="D480" s="38" t="s">
        <v>6</v>
      </c>
      <c r="E480" s="38" t="s">
        <v>31</v>
      </c>
      <c r="F480" s="38" t="s">
        <v>578</v>
      </c>
      <c r="G480" s="38" t="s">
        <v>9</v>
      </c>
      <c r="H480" s="41">
        <v>140</v>
      </c>
      <c r="I480" s="41">
        <v>2589</v>
      </c>
      <c r="J480" s="41">
        <f t="shared" si="7"/>
        <v>2449</v>
      </c>
      <c r="K480" s="38"/>
    </row>
    <row r="481" spans="1:11" x14ac:dyDescent="0.25">
      <c r="A481" s="38">
        <v>644</v>
      </c>
      <c r="B481" s="38" t="s">
        <v>306</v>
      </c>
      <c r="C481" s="38" t="s">
        <v>770</v>
      </c>
      <c r="D481" s="38" t="s">
        <v>6</v>
      </c>
      <c r="E481" s="38" t="s">
        <v>82</v>
      </c>
      <c r="F481" s="38" t="s">
        <v>308</v>
      </c>
      <c r="G481" s="38" t="s">
        <v>9</v>
      </c>
      <c r="H481" s="41">
        <v>22</v>
      </c>
      <c r="I481" s="41">
        <v>0</v>
      </c>
      <c r="J481" s="41">
        <f t="shared" si="7"/>
        <v>-22</v>
      </c>
      <c r="K481" s="38"/>
    </row>
    <row r="482" spans="1:11" x14ac:dyDescent="0.25">
      <c r="A482" s="38">
        <v>645</v>
      </c>
      <c r="B482" s="38" t="s">
        <v>306</v>
      </c>
      <c r="C482" s="38" t="s">
        <v>771</v>
      </c>
      <c r="D482" s="38" t="s">
        <v>6</v>
      </c>
      <c r="E482" s="38" t="s">
        <v>82</v>
      </c>
      <c r="F482" s="38" t="s">
        <v>308</v>
      </c>
      <c r="G482" s="38" t="s">
        <v>9</v>
      </c>
      <c r="H482" s="41">
        <v>6</v>
      </c>
      <c r="I482" s="41">
        <v>0</v>
      </c>
      <c r="J482" s="41">
        <f t="shared" si="7"/>
        <v>-6</v>
      </c>
      <c r="K482" s="38"/>
    </row>
    <row r="483" spans="1:11" x14ac:dyDescent="0.25">
      <c r="A483" s="38">
        <v>646</v>
      </c>
      <c r="B483" s="38" t="s">
        <v>47</v>
      </c>
      <c r="C483" s="38" t="s">
        <v>772</v>
      </c>
      <c r="D483" s="38" t="s">
        <v>6</v>
      </c>
      <c r="E483" s="38" t="s">
        <v>49</v>
      </c>
      <c r="F483" s="38" t="s">
        <v>329</v>
      </c>
      <c r="G483" s="38" t="s">
        <v>9</v>
      </c>
      <c r="H483" s="41">
        <v>79</v>
      </c>
      <c r="I483" s="41">
        <v>0</v>
      </c>
      <c r="J483" s="41">
        <f t="shared" si="7"/>
        <v>-79</v>
      </c>
      <c r="K483" s="38"/>
    </row>
    <row r="484" spans="1:11" x14ac:dyDescent="0.25">
      <c r="A484" s="38">
        <v>647</v>
      </c>
      <c r="B484" s="38" t="s">
        <v>47</v>
      </c>
      <c r="C484" s="38" t="s">
        <v>773</v>
      </c>
      <c r="D484" s="38" t="s">
        <v>6</v>
      </c>
      <c r="E484" s="38" t="s">
        <v>49</v>
      </c>
      <c r="F484" s="38" t="s">
        <v>329</v>
      </c>
      <c r="G484" s="38" t="s">
        <v>9</v>
      </c>
      <c r="H484" s="41">
        <v>59</v>
      </c>
      <c r="I484" s="41">
        <v>33</v>
      </c>
      <c r="J484" s="41">
        <f t="shared" si="7"/>
        <v>-26</v>
      </c>
      <c r="K484" s="38"/>
    </row>
    <row r="485" spans="1:11" x14ac:dyDescent="0.25">
      <c r="A485" s="38">
        <v>648</v>
      </c>
      <c r="B485" s="38" t="s">
        <v>47</v>
      </c>
      <c r="C485" s="38" t="s">
        <v>774</v>
      </c>
      <c r="D485" s="38" t="s">
        <v>6</v>
      </c>
      <c r="E485" s="38" t="s">
        <v>49</v>
      </c>
      <c r="F485" s="38" t="s">
        <v>329</v>
      </c>
      <c r="G485" s="38" t="s">
        <v>9</v>
      </c>
      <c r="H485" s="41">
        <v>55</v>
      </c>
      <c r="I485" s="41">
        <v>0</v>
      </c>
      <c r="J485" s="41">
        <f t="shared" si="7"/>
        <v>-55</v>
      </c>
      <c r="K485" s="38"/>
    </row>
    <row r="486" spans="1:11" x14ac:dyDescent="0.25">
      <c r="A486" s="38">
        <v>650</v>
      </c>
      <c r="B486" s="38" t="s">
        <v>232</v>
      </c>
      <c r="C486" s="38" t="s">
        <v>775</v>
      </c>
      <c r="D486" s="38" t="s">
        <v>6</v>
      </c>
      <c r="E486" s="38" t="s">
        <v>67</v>
      </c>
      <c r="F486" s="38" t="s">
        <v>234</v>
      </c>
      <c r="G486" s="38" t="s">
        <v>9</v>
      </c>
      <c r="H486" s="41">
        <v>0</v>
      </c>
      <c r="I486" s="41">
        <v>0</v>
      </c>
      <c r="J486" s="41">
        <f t="shared" si="7"/>
        <v>0</v>
      </c>
      <c r="K486" s="38"/>
    </row>
    <row r="487" spans="1:11" x14ac:dyDescent="0.25">
      <c r="A487" s="38">
        <v>652</v>
      </c>
      <c r="B487" s="38" t="s">
        <v>232</v>
      </c>
      <c r="C487" s="38" t="s">
        <v>776</v>
      </c>
      <c r="D487" s="38" t="s">
        <v>6</v>
      </c>
      <c r="E487" s="38" t="s">
        <v>67</v>
      </c>
      <c r="F487" s="38" t="s">
        <v>234</v>
      </c>
      <c r="G487" s="38" t="s">
        <v>9</v>
      </c>
      <c r="H487" s="41">
        <v>48</v>
      </c>
      <c r="I487" s="41">
        <v>0</v>
      </c>
      <c r="J487" s="41">
        <f t="shared" si="7"/>
        <v>-48</v>
      </c>
      <c r="K487" s="38"/>
    </row>
    <row r="488" spans="1:11" x14ac:dyDescent="0.25">
      <c r="A488" s="38">
        <v>655</v>
      </c>
      <c r="B488" s="38" t="s">
        <v>1129</v>
      </c>
      <c r="C488" s="38" t="s">
        <v>777</v>
      </c>
      <c r="D488" s="38" t="s">
        <v>6</v>
      </c>
      <c r="E488" s="38" t="s">
        <v>31</v>
      </c>
      <c r="F488" s="38" t="s">
        <v>376</v>
      </c>
      <c r="G488" s="38" t="s">
        <v>9</v>
      </c>
      <c r="H488" s="41">
        <v>0</v>
      </c>
      <c r="I488" s="41">
        <v>0</v>
      </c>
      <c r="J488" s="41">
        <f t="shared" si="7"/>
        <v>0</v>
      </c>
      <c r="K488" s="38"/>
    </row>
    <row r="489" spans="1:11" x14ac:dyDescent="0.25">
      <c r="A489" s="38">
        <v>659</v>
      </c>
      <c r="B489" s="38" t="s">
        <v>477</v>
      </c>
      <c r="C489" s="38" t="s">
        <v>778</v>
      </c>
      <c r="D489" s="38" t="s">
        <v>6</v>
      </c>
      <c r="E489" s="38" t="s">
        <v>196</v>
      </c>
      <c r="F489" s="38" t="s">
        <v>479</v>
      </c>
      <c r="G489" s="38" t="s">
        <v>9</v>
      </c>
      <c r="H489" s="41">
        <v>0</v>
      </c>
      <c r="I489" s="41">
        <v>0</v>
      </c>
      <c r="J489" s="41">
        <f t="shared" si="7"/>
        <v>0</v>
      </c>
      <c r="K489" s="38"/>
    </row>
    <row r="490" spans="1:11" x14ac:dyDescent="0.25">
      <c r="A490" s="38">
        <v>660</v>
      </c>
      <c r="B490" s="38" t="s">
        <v>1142</v>
      </c>
      <c r="C490" s="38" t="s">
        <v>779</v>
      </c>
      <c r="D490" s="38" t="s">
        <v>6</v>
      </c>
      <c r="E490" s="38" t="s">
        <v>117</v>
      </c>
      <c r="F490" s="38" t="s">
        <v>420</v>
      </c>
      <c r="G490" s="38" t="s">
        <v>9</v>
      </c>
      <c r="H490" s="41">
        <v>410</v>
      </c>
      <c r="I490" s="41">
        <v>453</v>
      </c>
      <c r="J490" s="41">
        <f t="shared" si="7"/>
        <v>43</v>
      </c>
      <c r="K490" s="38"/>
    </row>
    <row r="491" spans="1:11" x14ac:dyDescent="0.25">
      <c r="A491" s="38">
        <v>661</v>
      </c>
      <c r="B491" s="38" t="s">
        <v>227</v>
      </c>
      <c r="C491" s="38" t="s">
        <v>780</v>
      </c>
      <c r="D491" s="38" t="s">
        <v>6</v>
      </c>
      <c r="E491" s="38" t="s">
        <v>117</v>
      </c>
      <c r="F491" s="38" t="s">
        <v>420</v>
      </c>
      <c r="G491" s="38" t="s">
        <v>9</v>
      </c>
      <c r="H491" s="41">
        <v>0</v>
      </c>
      <c r="I491" s="41">
        <v>0</v>
      </c>
      <c r="J491" s="41">
        <f t="shared" si="7"/>
        <v>0</v>
      </c>
      <c r="K491" s="38"/>
    </row>
    <row r="492" spans="1:11" x14ac:dyDescent="0.25">
      <c r="A492" s="38">
        <v>662</v>
      </c>
      <c r="B492" s="38" t="s">
        <v>227</v>
      </c>
      <c r="C492" s="38" t="s">
        <v>781</v>
      </c>
      <c r="D492" s="38" t="s">
        <v>6</v>
      </c>
      <c r="E492" s="38" t="s">
        <v>117</v>
      </c>
      <c r="F492" s="38" t="s">
        <v>420</v>
      </c>
      <c r="G492" s="38" t="s">
        <v>9</v>
      </c>
      <c r="H492" s="41">
        <v>0</v>
      </c>
      <c r="I492" s="41">
        <v>0</v>
      </c>
      <c r="J492" s="41">
        <f t="shared" si="7"/>
        <v>0</v>
      </c>
      <c r="K492" s="38"/>
    </row>
    <row r="493" spans="1:11" x14ac:dyDescent="0.25">
      <c r="A493" s="38">
        <v>663</v>
      </c>
      <c r="B493" s="38" t="s">
        <v>1142</v>
      </c>
      <c r="C493" s="38" t="s">
        <v>782</v>
      </c>
      <c r="D493" s="38" t="s">
        <v>6</v>
      </c>
      <c r="E493" s="38" t="s">
        <v>117</v>
      </c>
      <c r="F493" s="38" t="s">
        <v>420</v>
      </c>
      <c r="G493" s="38" t="s">
        <v>9</v>
      </c>
      <c r="H493" s="41">
        <v>0</v>
      </c>
      <c r="I493" s="41">
        <v>0</v>
      </c>
      <c r="J493" s="41">
        <f t="shared" si="7"/>
        <v>0</v>
      </c>
      <c r="K493" s="38"/>
    </row>
    <row r="494" spans="1:11" x14ac:dyDescent="0.25">
      <c r="A494" s="38">
        <v>664</v>
      </c>
      <c r="B494" s="38" t="s">
        <v>783</v>
      </c>
      <c r="C494" s="38" t="s">
        <v>784</v>
      </c>
      <c r="D494" s="38" t="s">
        <v>6</v>
      </c>
      <c r="E494" s="38" t="s">
        <v>7</v>
      </c>
      <c r="F494" s="38" t="s">
        <v>785</v>
      </c>
      <c r="G494" s="38" t="s">
        <v>9</v>
      </c>
      <c r="H494" s="41">
        <v>0</v>
      </c>
      <c r="I494" s="41">
        <v>2616</v>
      </c>
      <c r="J494" s="41">
        <f t="shared" si="7"/>
        <v>2616</v>
      </c>
      <c r="K494" s="38"/>
    </row>
    <row r="495" spans="1:11" x14ac:dyDescent="0.25">
      <c r="A495" s="38">
        <v>665</v>
      </c>
      <c r="B495" s="38" t="s">
        <v>783</v>
      </c>
      <c r="C495" s="38" t="s">
        <v>786</v>
      </c>
      <c r="D495" s="38" t="s">
        <v>6</v>
      </c>
      <c r="E495" s="38" t="s">
        <v>7</v>
      </c>
      <c r="F495" s="38" t="s">
        <v>785</v>
      </c>
      <c r="G495" s="38" t="s">
        <v>9</v>
      </c>
      <c r="H495" s="41">
        <v>0</v>
      </c>
      <c r="I495" s="41">
        <v>0</v>
      </c>
      <c r="J495" s="41">
        <f t="shared" si="7"/>
        <v>0</v>
      </c>
      <c r="K495" s="38"/>
    </row>
    <row r="496" spans="1:11" x14ac:dyDescent="0.25">
      <c r="A496" s="38">
        <v>668</v>
      </c>
      <c r="B496" s="38" t="s">
        <v>433</v>
      </c>
      <c r="C496" s="38" t="s">
        <v>787</v>
      </c>
      <c r="D496" s="38" t="s">
        <v>6</v>
      </c>
      <c r="E496" s="38" t="s">
        <v>82</v>
      </c>
      <c r="F496" s="38" t="s">
        <v>435</v>
      </c>
      <c r="G496" s="38" t="s">
        <v>9</v>
      </c>
      <c r="H496" s="41">
        <v>3</v>
      </c>
      <c r="I496" s="41">
        <v>1</v>
      </c>
      <c r="J496" s="41">
        <f t="shared" si="7"/>
        <v>-2</v>
      </c>
      <c r="K496" s="38"/>
    </row>
    <row r="497" spans="1:11" x14ac:dyDescent="0.25">
      <c r="A497" s="38">
        <v>671</v>
      </c>
      <c r="B497" s="38" t="s">
        <v>788</v>
      </c>
      <c r="C497" s="38" t="s">
        <v>789</v>
      </c>
      <c r="D497" s="38" t="s">
        <v>6</v>
      </c>
      <c r="E497" s="38" t="s">
        <v>82</v>
      </c>
      <c r="F497" s="38" t="s">
        <v>435</v>
      </c>
      <c r="G497" s="38" t="s">
        <v>9</v>
      </c>
      <c r="H497" s="41">
        <v>0</v>
      </c>
      <c r="I497" s="41">
        <v>0</v>
      </c>
      <c r="J497" s="41">
        <f t="shared" si="7"/>
        <v>0</v>
      </c>
      <c r="K497" s="38"/>
    </row>
    <row r="498" spans="1:11" x14ac:dyDescent="0.25">
      <c r="A498" s="38">
        <v>672</v>
      </c>
      <c r="B498" s="38" t="s">
        <v>1203</v>
      </c>
      <c r="C498" s="38" t="s">
        <v>790</v>
      </c>
      <c r="D498" s="38" t="s">
        <v>6</v>
      </c>
      <c r="E498" s="38" t="s">
        <v>82</v>
      </c>
      <c r="F498" s="38" t="s">
        <v>248</v>
      </c>
      <c r="G498" s="38" t="s">
        <v>9</v>
      </c>
      <c r="H498" s="41">
        <v>34</v>
      </c>
      <c r="I498" s="41">
        <v>130</v>
      </c>
      <c r="J498" s="41">
        <f t="shared" si="7"/>
        <v>96</v>
      </c>
      <c r="K498" s="38"/>
    </row>
    <row r="499" spans="1:11" x14ac:dyDescent="0.25">
      <c r="A499" s="38">
        <v>673</v>
      </c>
      <c r="B499" s="38" t="s">
        <v>138</v>
      </c>
      <c r="C499" s="38" t="s">
        <v>791</v>
      </c>
      <c r="D499" s="38" t="s">
        <v>6</v>
      </c>
      <c r="E499" s="38" t="s">
        <v>14</v>
      </c>
      <c r="F499" s="38" t="s">
        <v>792</v>
      </c>
      <c r="G499" s="38" t="s">
        <v>9</v>
      </c>
      <c r="H499" s="41">
        <v>43</v>
      </c>
      <c r="I499" s="41">
        <v>2807</v>
      </c>
      <c r="J499" s="41">
        <f t="shared" si="7"/>
        <v>2764</v>
      </c>
      <c r="K499" s="38"/>
    </row>
    <row r="500" spans="1:11" x14ac:dyDescent="0.25">
      <c r="A500" s="38">
        <v>674</v>
      </c>
      <c r="B500" s="38" t="s">
        <v>138</v>
      </c>
      <c r="C500" s="38" t="s">
        <v>793</v>
      </c>
      <c r="D500" s="38" t="s">
        <v>6</v>
      </c>
      <c r="E500" s="38" t="s">
        <v>14</v>
      </c>
      <c r="F500" s="38" t="s">
        <v>792</v>
      </c>
      <c r="G500" s="38" t="s">
        <v>9</v>
      </c>
      <c r="H500" s="41">
        <v>0</v>
      </c>
      <c r="I500" s="41">
        <v>0</v>
      </c>
      <c r="J500" s="41">
        <f t="shared" si="7"/>
        <v>0</v>
      </c>
      <c r="K500" s="38"/>
    </row>
    <row r="501" spans="1:11" x14ac:dyDescent="0.25">
      <c r="A501" s="38">
        <v>675</v>
      </c>
      <c r="B501" s="38" t="s">
        <v>1204</v>
      </c>
      <c r="C501" s="38" t="s">
        <v>794</v>
      </c>
      <c r="D501" s="38" t="s">
        <v>6</v>
      </c>
      <c r="E501" s="38" t="s">
        <v>97</v>
      </c>
      <c r="F501" s="38" t="s">
        <v>314</v>
      </c>
      <c r="G501" s="38" t="s">
        <v>9</v>
      </c>
      <c r="H501" s="41">
        <v>0</v>
      </c>
      <c r="I501" s="41">
        <v>78</v>
      </c>
      <c r="J501" s="41">
        <f t="shared" si="7"/>
        <v>78</v>
      </c>
      <c r="K501" s="38"/>
    </row>
    <row r="502" spans="1:11" x14ac:dyDescent="0.25">
      <c r="A502" s="38">
        <v>680</v>
      </c>
      <c r="B502" s="38" t="s">
        <v>455</v>
      </c>
      <c r="C502" s="38" t="s">
        <v>795</v>
      </c>
      <c r="D502" s="38" t="s">
        <v>6</v>
      </c>
      <c r="E502" s="38" t="s">
        <v>196</v>
      </c>
      <c r="F502" s="38" t="s">
        <v>457</v>
      </c>
      <c r="G502" s="38" t="s">
        <v>9</v>
      </c>
      <c r="H502" s="41">
        <v>24</v>
      </c>
      <c r="I502" s="41">
        <v>71</v>
      </c>
      <c r="J502" s="41">
        <f t="shared" si="7"/>
        <v>47</v>
      </c>
      <c r="K502" s="38"/>
    </row>
    <row r="503" spans="1:11" x14ac:dyDescent="0.25">
      <c r="A503" s="38">
        <v>683</v>
      </c>
      <c r="B503" s="38" t="s">
        <v>455</v>
      </c>
      <c r="C503" s="38" t="s">
        <v>796</v>
      </c>
      <c r="D503" s="38" t="s">
        <v>6</v>
      </c>
      <c r="E503" s="38" t="s">
        <v>196</v>
      </c>
      <c r="F503" s="38" t="s">
        <v>457</v>
      </c>
      <c r="G503" s="38" t="s">
        <v>9</v>
      </c>
      <c r="H503" s="41">
        <v>42</v>
      </c>
      <c r="I503" s="41">
        <v>268</v>
      </c>
      <c r="J503" s="41">
        <f t="shared" si="7"/>
        <v>226</v>
      </c>
      <c r="K503" s="38"/>
    </row>
    <row r="504" spans="1:11" x14ac:dyDescent="0.25">
      <c r="A504" s="38">
        <v>684</v>
      </c>
      <c r="B504" s="38" t="s">
        <v>1165</v>
      </c>
      <c r="C504" s="38" t="s">
        <v>797</v>
      </c>
      <c r="D504" s="38" t="s">
        <v>6</v>
      </c>
      <c r="E504" s="38" t="s">
        <v>123</v>
      </c>
      <c r="F504" s="38" t="s">
        <v>475</v>
      </c>
      <c r="G504" s="38" t="s">
        <v>9</v>
      </c>
      <c r="H504" s="41">
        <v>55</v>
      </c>
      <c r="I504" s="41">
        <v>0</v>
      </c>
      <c r="J504" s="41">
        <f t="shared" si="7"/>
        <v>-55</v>
      </c>
      <c r="K504" s="38"/>
    </row>
    <row r="505" spans="1:11" x14ac:dyDescent="0.25">
      <c r="A505" s="38">
        <v>685</v>
      </c>
      <c r="B505" s="38" t="s">
        <v>1165</v>
      </c>
      <c r="C505" s="38" t="s">
        <v>798</v>
      </c>
      <c r="D505" s="38" t="s">
        <v>6</v>
      </c>
      <c r="E505" s="38" t="s">
        <v>123</v>
      </c>
      <c r="F505" s="38" t="s">
        <v>475</v>
      </c>
      <c r="G505" s="38" t="s">
        <v>9</v>
      </c>
      <c r="H505" s="41">
        <v>84</v>
      </c>
      <c r="I505" s="41">
        <v>4380</v>
      </c>
      <c r="J505" s="41">
        <f t="shared" si="7"/>
        <v>4296</v>
      </c>
      <c r="K505" s="38"/>
    </row>
    <row r="506" spans="1:11" x14ac:dyDescent="0.25">
      <c r="A506" s="38">
        <v>686</v>
      </c>
      <c r="B506" s="38" t="s">
        <v>132</v>
      </c>
      <c r="C506" s="38" t="s">
        <v>799</v>
      </c>
      <c r="D506" s="38" t="s">
        <v>6</v>
      </c>
      <c r="E506" s="38" t="s">
        <v>134</v>
      </c>
      <c r="F506" s="38" t="s">
        <v>135</v>
      </c>
      <c r="G506" s="38" t="s">
        <v>9</v>
      </c>
      <c r="H506" s="41">
        <v>0</v>
      </c>
      <c r="I506" s="41">
        <v>0</v>
      </c>
      <c r="J506" s="41">
        <f t="shared" si="7"/>
        <v>0</v>
      </c>
      <c r="K506" s="38"/>
    </row>
    <row r="507" spans="1:11" x14ac:dyDescent="0.25">
      <c r="A507" s="38">
        <v>687</v>
      </c>
      <c r="B507" s="38" t="s">
        <v>132</v>
      </c>
      <c r="C507" s="38" t="s">
        <v>800</v>
      </c>
      <c r="D507" s="38" t="s">
        <v>6</v>
      </c>
      <c r="E507" s="38" t="s">
        <v>134</v>
      </c>
      <c r="F507" s="38" t="s">
        <v>135</v>
      </c>
      <c r="G507" s="38" t="s">
        <v>9</v>
      </c>
      <c r="H507" s="41">
        <v>0</v>
      </c>
      <c r="I507" s="41">
        <v>0</v>
      </c>
      <c r="J507" s="41">
        <f t="shared" si="7"/>
        <v>0</v>
      </c>
      <c r="K507" s="38"/>
    </row>
    <row r="508" spans="1:11" x14ac:dyDescent="0.25">
      <c r="A508" s="38">
        <v>688</v>
      </c>
      <c r="B508" s="38" t="s">
        <v>1166</v>
      </c>
      <c r="C508" s="38" t="s">
        <v>801</v>
      </c>
      <c r="D508" s="38" t="s">
        <v>6</v>
      </c>
      <c r="E508" s="38" t="s">
        <v>67</v>
      </c>
      <c r="F508" s="38" t="s">
        <v>482</v>
      </c>
      <c r="G508" s="38" t="s">
        <v>9</v>
      </c>
      <c r="H508" s="41">
        <v>0</v>
      </c>
      <c r="I508" s="41">
        <v>0</v>
      </c>
      <c r="J508" s="41">
        <f t="shared" si="7"/>
        <v>0</v>
      </c>
      <c r="K508" s="38"/>
    </row>
    <row r="509" spans="1:11" x14ac:dyDescent="0.25">
      <c r="A509" s="38">
        <v>689</v>
      </c>
      <c r="B509" s="38" t="s">
        <v>1166</v>
      </c>
      <c r="C509" s="38" t="s">
        <v>802</v>
      </c>
      <c r="D509" s="38" t="s">
        <v>6</v>
      </c>
      <c r="E509" s="38" t="s">
        <v>67</v>
      </c>
      <c r="F509" s="38" t="s">
        <v>482</v>
      </c>
      <c r="G509" s="38" t="s">
        <v>9</v>
      </c>
      <c r="H509" s="41">
        <v>0</v>
      </c>
      <c r="I509" s="41">
        <v>0</v>
      </c>
      <c r="J509" s="41">
        <f t="shared" si="7"/>
        <v>0</v>
      </c>
      <c r="K509" s="38"/>
    </row>
    <row r="510" spans="1:11" x14ac:dyDescent="0.25">
      <c r="A510" s="38">
        <v>697</v>
      </c>
      <c r="B510" s="38" t="s">
        <v>1205</v>
      </c>
      <c r="C510" s="38" t="s">
        <v>803</v>
      </c>
      <c r="D510" s="38" t="s">
        <v>6</v>
      </c>
      <c r="E510" s="38" t="s">
        <v>90</v>
      </c>
      <c r="F510" s="38" t="s">
        <v>251</v>
      </c>
      <c r="G510" s="38" t="s">
        <v>9</v>
      </c>
      <c r="H510" s="41">
        <v>0</v>
      </c>
      <c r="I510" s="41">
        <v>0</v>
      </c>
      <c r="J510" s="41">
        <f t="shared" si="7"/>
        <v>0</v>
      </c>
      <c r="K510" s="38"/>
    </row>
    <row r="511" spans="1:11" x14ac:dyDescent="0.25">
      <c r="A511" s="38">
        <v>700</v>
      </c>
      <c r="B511" s="38" t="s">
        <v>351</v>
      </c>
      <c r="C511" s="38" t="s">
        <v>804</v>
      </c>
      <c r="D511" s="38" t="s">
        <v>6</v>
      </c>
      <c r="E511" s="38" t="s">
        <v>123</v>
      </c>
      <c r="F511" s="38" t="s">
        <v>651</v>
      </c>
      <c r="G511" s="38" t="s">
        <v>9</v>
      </c>
      <c r="H511" s="41">
        <v>0</v>
      </c>
      <c r="I511" s="41">
        <v>0</v>
      </c>
      <c r="J511" s="41">
        <f t="shared" si="7"/>
        <v>0</v>
      </c>
      <c r="K511" s="38"/>
    </row>
    <row r="512" spans="1:11" x14ac:dyDescent="0.25">
      <c r="A512" s="38">
        <v>701</v>
      </c>
      <c r="B512" s="38" t="s">
        <v>351</v>
      </c>
      <c r="C512" s="38" t="s">
        <v>805</v>
      </c>
      <c r="D512" s="38" t="s">
        <v>6</v>
      </c>
      <c r="E512" s="38" t="s">
        <v>123</v>
      </c>
      <c r="F512" s="38" t="s">
        <v>651</v>
      </c>
      <c r="G512" s="38" t="s">
        <v>9</v>
      </c>
      <c r="H512" s="41">
        <v>0</v>
      </c>
      <c r="I512" s="41">
        <v>0</v>
      </c>
      <c r="J512" s="41">
        <f t="shared" si="7"/>
        <v>0</v>
      </c>
      <c r="K512" s="38"/>
    </row>
    <row r="513" spans="1:11" x14ac:dyDescent="0.25">
      <c r="A513" s="38">
        <v>703</v>
      </c>
      <c r="B513" s="38" t="s">
        <v>270</v>
      </c>
      <c r="C513" s="38" t="s">
        <v>806</v>
      </c>
      <c r="D513" s="38" t="s">
        <v>6</v>
      </c>
      <c r="E513" s="38" t="s">
        <v>73</v>
      </c>
      <c r="F513" s="38" t="s">
        <v>269</v>
      </c>
      <c r="G513" s="38" t="s">
        <v>9</v>
      </c>
      <c r="H513" s="41">
        <v>1236</v>
      </c>
      <c r="I513" s="41">
        <v>0</v>
      </c>
      <c r="J513" s="41">
        <f t="shared" si="7"/>
        <v>-1236</v>
      </c>
      <c r="K513" s="38"/>
    </row>
    <row r="514" spans="1:11" x14ac:dyDescent="0.25">
      <c r="A514" s="38">
        <v>704</v>
      </c>
      <c r="B514" s="38" t="s">
        <v>1206</v>
      </c>
      <c r="C514" s="38" t="s">
        <v>484</v>
      </c>
      <c r="D514" s="38" t="s">
        <v>247</v>
      </c>
      <c r="E514" s="38" t="s">
        <v>31</v>
      </c>
      <c r="F514" s="38" t="s">
        <v>484</v>
      </c>
      <c r="G514" s="38" t="s">
        <v>9</v>
      </c>
      <c r="H514" s="41">
        <v>919</v>
      </c>
      <c r="I514" s="41">
        <v>1061</v>
      </c>
      <c r="J514" s="41">
        <f t="shared" si="7"/>
        <v>142</v>
      </c>
      <c r="K514" s="38"/>
    </row>
    <row r="515" spans="1:11" x14ac:dyDescent="0.25">
      <c r="A515" s="38">
        <v>705</v>
      </c>
      <c r="B515" s="38" t="s">
        <v>214</v>
      </c>
      <c r="C515" s="38" t="s">
        <v>807</v>
      </c>
      <c r="D515" s="38" t="s">
        <v>6</v>
      </c>
      <c r="E515" s="38" t="s">
        <v>202</v>
      </c>
      <c r="F515" s="38" t="s">
        <v>216</v>
      </c>
      <c r="G515" s="38" t="s">
        <v>9</v>
      </c>
      <c r="H515" s="41">
        <v>0</v>
      </c>
      <c r="I515" s="41">
        <v>0</v>
      </c>
      <c r="J515" s="41">
        <f t="shared" si="7"/>
        <v>0</v>
      </c>
      <c r="K515" s="38"/>
    </row>
    <row r="516" spans="1:11" x14ac:dyDescent="0.25">
      <c r="A516" s="38">
        <v>708</v>
      </c>
      <c r="B516" s="38" t="s">
        <v>1207</v>
      </c>
      <c r="C516" s="38" t="s">
        <v>808</v>
      </c>
      <c r="D516" s="38" t="s">
        <v>6</v>
      </c>
      <c r="E516" s="38" t="s">
        <v>82</v>
      </c>
      <c r="F516" s="38" t="s">
        <v>166</v>
      </c>
      <c r="G516" s="38" t="s">
        <v>9</v>
      </c>
      <c r="H516" s="41">
        <v>98</v>
      </c>
      <c r="I516" s="41">
        <v>0</v>
      </c>
      <c r="J516" s="41">
        <f t="shared" si="7"/>
        <v>-98</v>
      </c>
      <c r="K516" s="38"/>
    </row>
    <row r="517" spans="1:11" x14ac:dyDescent="0.25">
      <c r="A517" s="38">
        <v>709</v>
      </c>
      <c r="B517" s="38" t="s">
        <v>1208</v>
      </c>
      <c r="C517" s="38" t="s">
        <v>809</v>
      </c>
      <c r="D517" s="38" t="s">
        <v>6</v>
      </c>
      <c r="E517" s="38" t="s">
        <v>117</v>
      </c>
      <c r="F517" s="38" t="s">
        <v>498</v>
      </c>
      <c r="G517" s="38" t="s">
        <v>9</v>
      </c>
      <c r="H517" s="41">
        <v>1</v>
      </c>
      <c r="I517" s="41">
        <v>0</v>
      </c>
      <c r="J517" s="41">
        <f t="shared" si="7"/>
        <v>-1</v>
      </c>
      <c r="K517" s="38"/>
    </row>
    <row r="518" spans="1:11" x14ac:dyDescent="0.25">
      <c r="A518" s="38">
        <v>710</v>
      </c>
      <c r="B518" s="38" t="s">
        <v>264</v>
      </c>
      <c r="C518" s="38" t="s">
        <v>810</v>
      </c>
      <c r="D518" s="38" t="s">
        <v>6</v>
      </c>
      <c r="E518" s="38" t="s">
        <v>61</v>
      </c>
      <c r="F518" s="38" t="s">
        <v>266</v>
      </c>
      <c r="G518" s="38" t="s">
        <v>9</v>
      </c>
      <c r="H518" s="41">
        <v>93</v>
      </c>
      <c r="I518" s="41">
        <v>0</v>
      </c>
      <c r="J518" s="41">
        <f t="shared" ref="J518:J581" si="8">I518-H518</f>
        <v>-93</v>
      </c>
      <c r="K518" s="38"/>
    </row>
    <row r="519" spans="1:11" x14ac:dyDescent="0.25">
      <c r="A519" s="38">
        <v>711</v>
      </c>
      <c r="B519" s="38" t="s">
        <v>459</v>
      </c>
      <c r="C519" s="38" t="s">
        <v>811</v>
      </c>
      <c r="D519" s="38" t="s">
        <v>6</v>
      </c>
      <c r="E519" s="38" t="s">
        <v>82</v>
      </c>
      <c r="F519" s="38" t="s">
        <v>461</v>
      </c>
      <c r="G519" s="38" t="s">
        <v>9</v>
      </c>
      <c r="H519" s="41">
        <v>9</v>
      </c>
      <c r="I519" s="41">
        <v>0</v>
      </c>
      <c r="J519" s="41">
        <f t="shared" si="8"/>
        <v>-9</v>
      </c>
      <c r="K519" s="38"/>
    </row>
    <row r="520" spans="1:11" x14ac:dyDescent="0.25">
      <c r="A520" s="38">
        <v>712</v>
      </c>
      <c r="B520" s="38" t="s">
        <v>812</v>
      </c>
      <c r="C520" s="38" t="s">
        <v>813</v>
      </c>
      <c r="D520" s="38" t="s">
        <v>562</v>
      </c>
      <c r="E520" s="38" t="s">
        <v>82</v>
      </c>
      <c r="F520" s="38" t="s">
        <v>463</v>
      </c>
      <c r="G520" s="38" t="s">
        <v>9</v>
      </c>
      <c r="H520" s="41">
        <v>49512</v>
      </c>
      <c r="I520" s="41">
        <v>34375</v>
      </c>
      <c r="J520" s="41">
        <f t="shared" si="8"/>
        <v>-15137</v>
      </c>
      <c r="K520" s="38"/>
    </row>
    <row r="521" spans="1:11" x14ac:dyDescent="0.25">
      <c r="A521" s="38">
        <v>713</v>
      </c>
      <c r="B521" s="38" t="s">
        <v>814</v>
      </c>
      <c r="C521" s="38" t="s">
        <v>814</v>
      </c>
      <c r="D521" s="38" t="s">
        <v>247</v>
      </c>
      <c r="E521" s="38" t="s">
        <v>123</v>
      </c>
      <c r="F521" s="38" t="s">
        <v>449</v>
      </c>
      <c r="G521" s="38" t="s">
        <v>9</v>
      </c>
      <c r="H521" s="41">
        <v>650</v>
      </c>
      <c r="I521" s="41">
        <v>38973</v>
      </c>
      <c r="J521" s="41">
        <f t="shared" si="8"/>
        <v>38323</v>
      </c>
      <c r="K521" s="38"/>
    </row>
    <row r="522" spans="1:11" x14ac:dyDescent="0.25">
      <c r="A522" s="38">
        <v>714</v>
      </c>
      <c r="B522" s="38" t="s">
        <v>26</v>
      </c>
      <c r="C522" s="38" t="s">
        <v>815</v>
      </c>
      <c r="D522" s="38" t="s">
        <v>6</v>
      </c>
      <c r="E522" s="38" t="s">
        <v>31</v>
      </c>
      <c r="F522" s="38" t="s">
        <v>32</v>
      </c>
      <c r="G522" s="38" t="s">
        <v>9</v>
      </c>
      <c r="H522" s="41">
        <v>1</v>
      </c>
      <c r="I522" s="41">
        <v>0</v>
      </c>
      <c r="J522" s="41">
        <f t="shared" si="8"/>
        <v>-1</v>
      </c>
      <c r="K522" s="38"/>
    </row>
    <row r="523" spans="1:11" x14ac:dyDescent="0.25">
      <c r="A523" s="38">
        <v>715</v>
      </c>
      <c r="B523" s="38" t="s">
        <v>379</v>
      </c>
      <c r="C523" s="38" t="s">
        <v>816</v>
      </c>
      <c r="D523" s="38" t="s">
        <v>6</v>
      </c>
      <c r="E523" s="38" t="s">
        <v>82</v>
      </c>
      <c r="F523" s="38" t="s">
        <v>817</v>
      </c>
      <c r="G523" s="38" t="s">
        <v>9</v>
      </c>
      <c r="H523" s="41">
        <v>0</v>
      </c>
      <c r="I523" s="41">
        <v>0</v>
      </c>
      <c r="J523" s="41">
        <f t="shared" si="8"/>
        <v>0</v>
      </c>
      <c r="K523" s="38"/>
    </row>
    <row r="524" spans="1:11" x14ac:dyDescent="0.25">
      <c r="A524" s="38">
        <v>716</v>
      </c>
      <c r="B524" s="38" t="s">
        <v>1041</v>
      </c>
      <c r="C524" s="38" t="s">
        <v>818</v>
      </c>
      <c r="D524" s="38" t="s">
        <v>247</v>
      </c>
      <c r="E524" s="38" t="s">
        <v>153</v>
      </c>
      <c r="F524" s="38" t="s">
        <v>183</v>
      </c>
      <c r="G524" s="38" t="s">
        <v>9</v>
      </c>
      <c r="H524" s="41">
        <v>138</v>
      </c>
      <c r="I524" s="41">
        <v>5060</v>
      </c>
      <c r="J524" s="41">
        <f t="shared" si="8"/>
        <v>4922</v>
      </c>
      <c r="K524" s="38"/>
    </row>
    <row r="525" spans="1:11" x14ac:dyDescent="0.25">
      <c r="A525" s="38">
        <v>717</v>
      </c>
      <c r="B525" s="38" t="s">
        <v>144</v>
      </c>
      <c r="C525" s="38" t="s">
        <v>819</v>
      </c>
      <c r="D525" s="38" t="s">
        <v>6</v>
      </c>
      <c r="E525" s="38" t="s">
        <v>123</v>
      </c>
      <c r="F525" s="38" t="s">
        <v>146</v>
      </c>
      <c r="G525" s="38" t="s">
        <v>9</v>
      </c>
      <c r="H525" s="41">
        <v>0</v>
      </c>
      <c r="I525" s="41">
        <v>14960</v>
      </c>
      <c r="J525" s="41">
        <f t="shared" si="8"/>
        <v>14960</v>
      </c>
      <c r="K525" s="38"/>
    </row>
    <row r="526" spans="1:11" x14ac:dyDescent="0.25">
      <c r="A526" s="38">
        <v>719</v>
      </c>
      <c r="B526" s="38" t="s">
        <v>440</v>
      </c>
      <c r="C526" s="38" t="s">
        <v>820</v>
      </c>
      <c r="D526" s="38" t="s">
        <v>6</v>
      </c>
      <c r="E526" s="38" t="s">
        <v>14</v>
      </c>
      <c r="F526" s="38" t="s">
        <v>821</v>
      </c>
      <c r="G526" s="38" t="s">
        <v>9</v>
      </c>
      <c r="H526" s="41">
        <v>0</v>
      </c>
      <c r="I526" s="41">
        <v>187</v>
      </c>
      <c r="J526" s="41">
        <f t="shared" si="8"/>
        <v>187</v>
      </c>
      <c r="K526" s="38"/>
    </row>
    <row r="527" spans="1:11" x14ac:dyDescent="0.25">
      <c r="A527" s="38">
        <v>720</v>
      </c>
      <c r="B527" s="38" t="s">
        <v>440</v>
      </c>
      <c r="C527" s="38" t="s">
        <v>822</v>
      </c>
      <c r="D527" s="38" t="s">
        <v>6</v>
      </c>
      <c r="E527" s="38" t="s">
        <v>14</v>
      </c>
      <c r="F527" s="38" t="s">
        <v>821</v>
      </c>
      <c r="G527" s="38" t="s">
        <v>9</v>
      </c>
      <c r="H527" s="41">
        <v>0</v>
      </c>
      <c r="I527" s="41">
        <v>66</v>
      </c>
      <c r="J527" s="41">
        <f t="shared" si="8"/>
        <v>66</v>
      </c>
      <c r="K527" s="38"/>
    </row>
    <row r="528" spans="1:11" x14ac:dyDescent="0.25">
      <c r="A528" s="38">
        <v>722</v>
      </c>
      <c r="B528" s="38" t="s">
        <v>823</v>
      </c>
      <c r="C528" s="38" t="s">
        <v>824</v>
      </c>
      <c r="D528" s="38" t="s">
        <v>6</v>
      </c>
      <c r="E528" s="38" t="s">
        <v>45</v>
      </c>
      <c r="F528" s="38" t="s">
        <v>825</v>
      </c>
      <c r="G528" s="38" t="s">
        <v>9</v>
      </c>
      <c r="H528" s="41">
        <v>170</v>
      </c>
      <c r="I528" s="41">
        <v>2170</v>
      </c>
      <c r="J528" s="41">
        <f t="shared" si="8"/>
        <v>2000</v>
      </c>
      <c r="K528" s="38"/>
    </row>
    <row r="529" spans="1:11" x14ac:dyDescent="0.25">
      <c r="A529" s="38">
        <v>723</v>
      </c>
      <c r="B529" s="38" t="s">
        <v>823</v>
      </c>
      <c r="C529" s="38" t="s">
        <v>826</v>
      </c>
      <c r="D529" s="38" t="s">
        <v>6</v>
      </c>
      <c r="E529" s="38" t="s">
        <v>45</v>
      </c>
      <c r="F529" s="38" t="s">
        <v>825</v>
      </c>
      <c r="G529" s="38" t="s">
        <v>9</v>
      </c>
      <c r="H529" s="41">
        <v>0</v>
      </c>
      <c r="I529" s="41">
        <v>48</v>
      </c>
      <c r="J529" s="41">
        <f t="shared" si="8"/>
        <v>48</v>
      </c>
      <c r="K529" s="38"/>
    </row>
    <row r="530" spans="1:11" x14ac:dyDescent="0.25">
      <c r="A530" s="38">
        <v>724</v>
      </c>
      <c r="B530" s="38" t="s">
        <v>823</v>
      </c>
      <c r="C530" s="38" t="s">
        <v>827</v>
      </c>
      <c r="D530" s="38" t="s">
        <v>6</v>
      </c>
      <c r="E530" s="38" t="s">
        <v>45</v>
      </c>
      <c r="F530" s="38" t="s">
        <v>825</v>
      </c>
      <c r="G530" s="38" t="s">
        <v>9</v>
      </c>
      <c r="H530" s="41">
        <v>0</v>
      </c>
      <c r="I530" s="41">
        <v>76</v>
      </c>
      <c r="J530" s="41">
        <f t="shared" si="8"/>
        <v>76</v>
      </c>
      <c r="K530" s="38"/>
    </row>
    <row r="531" spans="1:11" x14ac:dyDescent="0.25">
      <c r="A531" s="38">
        <v>725</v>
      </c>
      <c r="B531" s="38" t="s">
        <v>455</v>
      </c>
      <c r="C531" s="38" t="s">
        <v>828</v>
      </c>
      <c r="D531" s="38" t="s">
        <v>6</v>
      </c>
      <c r="E531" s="38" t="s">
        <v>196</v>
      </c>
      <c r="F531" s="38" t="s">
        <v>457</v>
      </c>
      <c r="G531" s="38" t="s">
        <v>9</v>
      </c>
      <c r="H531" s="41">
        <v>93</v>
      </c>
      <c r="I531" s="41">
        <v>69</v>
      </c>
      <c r="J531" s="41">
        <f t="shared" si="8"/>
        <v>-24</v>
      </c>
      <c r="K531" s="38"/>
    </row>
    <row r="532" spans="1:11" x14ac:dyDescent="0.25">
      <c r="A532" s="38">
        <v>726</v>
      </c>
      <c r="B532" s="38" t="s">
        <v>685</v>
      </c>
      <c r="C532" s="38" t="s">
        <v>829</v>
      </c>
      <c r="D532" s="38" t="s">
        <v>6</v>
      </c>
      <c r="E532" s="38" t="s">
        <v>102</v>
      </c>
      <c r="F532" s="38" t="s">
        <v>687</v>
      </c>
      <c r="G532" s="38" t="s">
        <v>9</v>
      </c>
      <c r="H532" s="41">
        <v>45</v>
      </c>
      <c r="I532" s="41">
        <v>0</v>
      </c>
      <c r="J532" s="41">
        <f t="shared" si="8"/>
        <v>-45</v>
      </c>
      <c r="K532" s="38"/>
    </row>
    <row r="533" spans="1:11" x14ac:dyDescent="0.25">
      <c r="A533" s="38">
        <v>727</v>
      </c>
      <c r="B533" s="38" t="s">
        <v>379</v>
      </c>
      <c r="C533" s="38" t="s">
        <v>830</v>
      </c>
      <c r="D533" s="38" t="s">
        <v>6</v>
      </c>
      <c r="E533" s="38" t="s">
        <v>82</v>
      </c>
      <c r="F533" s="38" t="s">
        <v>817</v>
      </c>
      <c r="G533" s="38" t="s">
        <v>9</v>
      </c>
      <c r="H533" s="41">
        <v>0</v>
      </c>
      <c r="I533" s="41">
        <v>0</v>
      </c>
      <c r="J533" s="41">
        <f t="shared" si="8"/>
        <v>0</v>
      </c>
      <c r="K533" s="38"/>
    </row>
    <row r="534" spans="1:11" x14ac:dyDescent="0.25">
      <c r="A534" s="38">
        <v>728</v>
      </c>
      <c r="B534" s="38" t="s">
        <v>831</v>
      </c>
      <c r="C534" s="38" t="s">
        <v>832</v>
      </c>
      <c r="D534" s="38" t="s">
        <v>268</v>
      </c>
      <c r="E534" s="38" t="s">
        <v>67</v>
      </c>
      <c r="F534" s="38" t="s">
        <v>482</v>
      </c>
      <c r="G534" s="38" t="s">
        <v>9</v>
      </c>
      <c r="H534" s="41">
        <v>7670</v>
      </c>
      <c r="I534" s="41">
        <v>5494</v>
      </c>
      <c r="J534" s="41">
        <f t="shared" si="8"/>
        <v>-2176</v>
      </c>
      <c r="K534" s="38"/>
    </row>
    <row r="535" spans="1:11" x14ac:dyDescent="0.25">
      <c r="A535" s="38">
        <v>729</v>
      </c>
      <c r="B535" s="38" t="s">
        <v>665</v>
      </c>
      <c r="C535" s="38" t="s">
        <v>833</v>
      </c>
      <c r="D535" s="38" t="s">
        <v>268</v>
      </c>
      <c r="E535" s="38" t="s">
        <v>102</v>
      </c>
      <c r="F535" s="38" t="s">
        <v>103</v>
      </c>
      <c r="G535" s="38" t="s">
        <v>9</v>
      </c>
      <c r="H535" s="41">
        <v>13463</v>
      </c>
      <c r="I535" s="41">
        <v>9446</v>
      </c>
      <c r="J535" s="41">
        <f t="shared" si="8"/>
        <v>-4017</v>
      </c>
      <c r="K535" s="38"/>
    </row>
    <row r="536" spans="1:11" x14ac:dyDescent="0.25">
      <c r="A536" s="38">
        <v>730</v>
      </c>
      <c r="B536" s="38" t="s">
        <v>1136</v>
      </c>
      <c r="C536" s="38" t="s">
        <v>834</v>
      </c>
      <c r="D536" s="38" t="s">
        <v>6</v>
      </c>
      <c r="E536" s="38" t="s">
        <v>14</v>
      </c>
      <c r="F536" s="38" t="s">
        <v>150</v>
      </c>
      <c r="G536" s="38" t="s">
        <v>9</v>
      </c>
      <c r="H536" s="41">
        <v>0</v>
      </c>
      <c r="I536" s="41">
        <v>0</v>
      </c>
      <c r="J536" s="41">
        <f t="shared" si="8"/>
        <v>0</v>
      </c>
      <c r="K536" s="38"/>
    </row>
    <row r="537" spans="1:11" x14ac:dyDescent="0.25">
      <c r="A537" s="38">
        <v>731</v>
      </c>
      <c r="B537" s="38" t="s">
        <v>88</v>
      </c>
      <c r="C537" s="38" t="s">
        <v>835</v>
      </c>
      <c r="D537" s="38" t="s">
        <v>6</v>
      </c>
      <c r="E537" s="38" t="s">
        <v>90</v>
      </c>
      <c r="F537" s="38" t="s">
        <v>91</v>
      </c>
      <c r="G537" s="38" t="s">
        <v>9</v>
      </c>
      <c r="H537" s="41">
        <v>4</v>
      </c>
      <c r="I537" s="41">
        <v>0</v>
      </c>
      <c r="J537" s="41">
        <f t="shared" si="8"/>
        <v>-4</v>
      </c>
      <c r="K537" s="38"/>
    </row>
    <row r="538" spans="1:11" x14ac:dyDescent="0.25">
      <c r="A538" s="38">
        <v>732</v>
      </c>
      <c r="B538" s="38" t="s">
        <v>661</v>
      </c>
      <c r="C538" s="38" t="s">
        <v>836</v>
      </c>
      <c r="D538" s="38" t="s">
        <v>268</v>
      </c>
      <c r="E538" s="38" t="s">
        <v>117</v>
      </c>
      <c r="F538" s="38" t="s">
        <v>554</v>
      </c>
      <c r="G538" s="38" t="s">
        <v>9</v>
      </c>
      <c r="H538" s="41">
        <v>19200</v>
      </c>
      <c r="I538" s="41">
        <v>14750</v>
      </c>
      <c r="J538" s="41">
        <f t="shared" si="8"/>
        <v>-4450</v>
      </c>
      <c r="K538" s="38"/>
    </row>
    <row r="539" spans="1:11" x14ac:dyDescent="0.25">
      <c r="A539" s="38">
        <v>733</v>
      </c>
      <c r="B539" s="38" t="s">
        <v>26</v>
      </c>
      <c r="C539" s="38" t="s">
        <v>837</v>
      </c>
      <c r="D539" s="38" t="s">
        <v>6</v>
      </c>
      <c r="E539" s="38" t="s">
        <v>28</v>
      </c>
      <c r="F539" s="38" t="s">
        <v>29</v>
      </c>
      <c r="G539" s="38" t="s">
        <v>9</v>
      </c>
      <c r="H539" s="41">
        <v>357</v>
      </c>
      <c r="I539" s="41">
        <v>0</v>
      </c>
      <c r="J539" s="41">
        <f t="shared" si="8"/>
        <v>-357</v>
      </c>
      <c r="K539" s="38"/>
    </row>
    <row r="540" spans="1:11" x14ac:dyDescent="0.25">
      <c r="A540" s="38">
        <v>736</v>
      </c>
      <c r="B540" s="38" t="s">
        <v>668</v>
      </c>
      <c r="C540" s="38" t="s">
        <v>838</v>
      </c>
      <c r="D540" s="38" t="s">
        <v>268</v>
      </c>
      <c r="E540" s="38" t="s">
        <v>211</v>
      </c>
      <c r="F540" s="38" t="s">
        <v>731</v>
      </c>
      <c r="G540" s="38" t="s">
        <v>9</v>
      </c>
      <c r="H540" s="41">
        <v>10377</v>
      </c>
      <c r="I540" s="41">
        <v>8443</v>
      </c>
      <c r="J540" s="41">
        <f t="shared" si="8"/>
        <v>-1934</v>
      </c>
      <c r="K540" s="38"/>
    </row>
    <row r="541" spans="1:11" x14ac:dyDescent="0.25">
      <c r="A541" s="38">
        <v>744</v>
      </c>
      <c r="B541" s="38" t="s">
        <v>311</v>
      </c>
      <c r="C541" s="38" t="s">
        <v>839</v>
      </c>
      <c r="D541" s="38" t="s">
        <v>6</v>
      </c>
      <c r="E541" s="38" t="s">
        <v>49</v>
      </c>
      <c r="F541" s="38" t="s">
        <v>312</v>
      </c>
      <c r="G541" s="38" t="s">
        <v>9</v>
      </c>
      <c r="H541" s="41">
        <v>108</v>
      </c>
      <c r="I541" s="41">
        <v>1032</v>
      </c>
      <c r="J541" s="41">
        <f t="shared" si="8"/>
        <v>924</v>
      </c>
      <c r="K541" s="38"/>
    </row>
    <row r="542" spans="1:11" x14ac:dyDescent="0.25">
      <c r="A542" s="38">
        <v>745</v>
      </c>
      <c r="B542" s="38" t="s">
        <v>396</v>
      </c>
      <c r="C542" s="38" t="s">
        <v>840</v>
      </c>
      <c r="D542" s="38" t="s">
        <v>6</v>
      </c>
      <c r="E542" s="38" t="s">
        <v>196</v>
      </c>
      <c r="F542" s="38" t="s">
        <v>398</v>
      </c>
      <c r="G542" s="38" t="s">
        <v>9</v>
      </c>
      <c r="H542" s="41">
        <v>0</v>
      </c>
      <c r="I542" s="41">
        <v>0</v>
      </c>
      <c r="J542" s="41">
        <f t="shared" si="8"/>
        <v>0</v>
      </c>
      <c r="K542" s="38"/>
    </row>
    <row r="543" spans="1:11" x14ac:dyDescent="0.25">
      <c r="A543" s="38">
        <v>750</v>
      </c>
      <c r="B543" s="38" t="s">
        <v>440</v>
      </c>
      <c r="C543" s="38" t="s">
        <v>841</v>
      </c>
      <c r="D543" s="38" t="s">
        <v>6</v>
      </c>
      <c r="E543" s="38" t="s">
        <v>117</v>
      </c>
      <c r="F543" s="38" t="s">
        <v>447</v>
      </c>
      <c r="G543" s="38" t="s">
        <v>9</v>
      </c>
      <c r="H543" s="41">
        <v>0</v>
      </c>
      <c r="I543" s="41">
        <v>0</v>
      </c>
      <c r="J543" s="41">
        <f t="shared" si="8"/>
        <v>0</v>
      </c>
      <c r="K543" s="38"/>
    </row>
    <row r="544" spans="1:11" x14ac:dyDescent="0.25">
      <c r="A544" s="38">
        <v>751</v>
      </c>
      <c r="B544" s="38" t="s">
        <v>218</v>
      </c>
      <c r="C544" s="38" t="s">
        <v>842</v>
      </c>
      <c r="D544" s="38" t="s">
        <v>6</v>
      </c>
      <c r="E544" s="38" t="s">
        <v>45</v>
      </c>
      <c r="F544" s="38" t="s">
        <v>220</v>
      </c>
      <c r="G544" s="38" t="s">
        <v>9</v>
      </c>
      <c r="H544" s="41">
        <v>60</v>
      </c>
      <c r="I544" s="41">
        <v>0</v>
      </c>
      <c r="J544" s="41">
        <f t="shared" si="8"/>
        <v>-60</v>
      </c>
      <c r="K544" s="38"/>
    </row>
    <row r="545" spans="1:11" x14ac:dyDescent="0.25">
      <c r="A545" s="38">
        <v>752</v>
      </c>
      <c r="B545" s="38" t="s">
        <v>843</v>
      </c>
      <c r="C545" s="38" t="s">
        <v>844</v>
      </c>
      <c r="D545" s="38" t="s">
        <v>6</v>
      </c>
      <c r="E545" s="38" t="s">
        <v>211</v>
      </c>
      <c r="F545" s="38" t="s">
        <v>667</v>
      </c>
      <c r="G545" s="38" t="s">
        <v>9</v>
      </c>
      <c r="H545" s="41">
        <v>0</v>
      </c>
      <c r="I545" s="41">
        <v>2008</v>
      </c>
      <c r="J545" s="41">
        <f t="shared" si="8"/>
        <v>2008</v>
      </c>
      <c r="K545" s="38"/>
    </row>
    <row r="546" spans="1:11" x14ac:dyDescent="0.25">
      <c r="A546" s="38">
        <v>754</v>
      </c>
      <c r="B546" s="38" t="s">
        <v>459</v>
      </c>
      <c r="C546" s="38" t="s">
        <v>845</v>
      </c>
      <c r="D546" s="38" t="s">
        <v>6</v>
      </c>
      <c r="E546" s="38" t="s">
        <v>82</v>
      </c>
      <c r="F546" s="38" t="s">
        <v>461</v>
      </c>
      <c r="G546" s="38" t="s">
        <v>9</v>
      </c>
      <c r="H546" s="41">
        <v>105</v>
      </c>
      <c r="I546" s="41">
        <v>2364</v>
      </c>
      <c r="J546" s="41">
        <f t="shared" si="8"/>
        <v>2259</v>
      </c>
      <c r="K546" s="38"/>
    </row>
    <row r="547" spans="1:11" x14ac:dyDescent="0.25">
      <c r="A547" s="38">
        <v>755</v>
      </c>
      <c r="B547" s="38" t="s">
        <v>264</v>
      </c>
      <c r="C547" s="38" t="s">
        <v>846</v>
      </c>
      <c r="D547" s="38" t="s">
        <v>6</v>
      </c>
      <c r="E547" s="38" t="s">
        <v>61</v>
      </c>
      <c r="F547" s="38" t="s">
        <v>266</v>
      </c>
      <c r="G547" s="38" t="s">
        <v>9</v>
      </c>
      <c r="H547" s="41">
        <v>122</v>
      </c>
      <c r="I547" s="41">
        <v>0</v>
      </c>
      <c r="J547" s="41">
        <f t="shared" si="8"/>
        <v>-122</v>
      </c>
      <c r="K547" s="38"/>
    </row>
    <row r="548" spans="1:11" x14ac:dyDescent="0.25">
      <c r="A548" s="38">
        <v>756</v>
      </c>
      <c r="B548" s="38" t="s">
        <v>416</v>
      </c>
      <c r="C548" s="38" t="s">
        <v>847</v>
      </c>
      <c r="D548" s="38" t="s">
        <v>6</v>
      </c>
      <c r="E548" s="38" t="s">
        <v>73</v>
      </c>
      <c r="F548" s="38" t="s">
        <v>418</v>
      </c>
      <c r="G548" s="38" t="s">
        <v>9</v>
      </c>
      <c r="H548" s="41">
        <v>88</v>
      </c>
      <c r="I548" s="41">
        <v>0</v>
      </c>
      <c r="J548" s="41">
        <f t="shared" si="8"/>
        <v>-88</v>
      </c>
      <c r="K548" s="38"/>
    </row>
    <row r="549" spans="1:11" x14ac:dyDescent="0.25">
      <c r="A549" s="38">
        <v>757</v>
      </c>
      <c r="B549" s="38" t="s">
        <v>416</v>
      </c>
      <c r="C549" s="38" t="s">
        <v>848</v>
      </c>
      <c r="D549" s="38" t="s">
        <v>6</v>
      </c>
      <c r="E549" s="38" t="s">
        <v>73</v>
      </c>
      <c r="F549" s="38" t="s">
        <v>418</v>
      </c>
      <c r="G549" s="38" t="s">
        <v>9</v>
      </c>
      <c r="H549" s="41">
        <v>0</v>
      </c>
      <c r="I549" s="41">
        <v>0</v>
      </c>
      <c r="J549" s="41">
        <f t="shared" si="8"/>
        <v>0</v>
      </c>
      <c r="K549" s="38"/>
    </row>
    <row r="550" spans="1:11" x14ac:dyDescent="0.25">
      <c r="A550" s="38">
        <v>758</v>
      </c>
      <c r="B550" s="38" t="s">
        <v>416</v>
      </c>
      <c r="C550" s="38" t="s">
        <v>849</v>
      </c>
      <c r="D550" s="38" t="s">
        <v>6</v>
      </c>
      <c r="E550" s="38" t="s">
        <v>73</v>
      </c>
      <c r="F550" s="38" t="s">
        <v>418</v>
      </c>
      <c r="G550" s="38" t="s">
        <v>9</v>
      </c>
      <c r="H550" s="41">
        <v>207</v>
      </c>
      <c r="I550" s="41">
        <v>0</v>
      </c>
      <c r="J550" s="41">
        <f t="shared" si="8"/>
        <v>-207</v>
      </c>
      <c r="K550" s="38"/>
    </row>
    <row r="551" spans="1:11" x14ac:dyDescent="0.25">
      <c r="A551" s="38">
        <v>761</v>
      </c>
      <c r="B551" s="38" t="s">
        <v>218</v>
      </c>
      <c r="C551" s="38" t="s">
        <v>850</v>
      </c>
      <c r="D551" s="38" t="s">
        <v>6</v>
      </c>
      <c r="E551" s="38" t="s">
        <v>45</v>
      </c>
      <c r="F551" s="38" t="s">
        <v>220</v>
      </c>
      <c r="G551" s="38" t="s">
        <v>9</v>
      </c>
      <c r="H551" s="41">
        <v>244</v>
      </c>
      <c r="I551" s="41">
        <v>0</v>
      </c>
      <c r="J551" s="41">
        <f t="shared" si="8"/>
        <v>-244</v>
      </c>
      <c r="K551" s="38"/>
    </row>
    <row r="552" spans="1:11" x14ac:dyDescent="0.25">
      <c r="A552" s="38">
        <v>769</v>
      </c>
      <c r="B552" s="38" t="s">
        <v>1159</v>
      </c>
      <c r="C552" s="38" t="s">
        <v>852</v>
      </c>
      <c r="D552" s="38" t="s">
        <v>6</v>
      </c>
      <c r="E552" s="38" t="s">
        <v>117</v>
      </c>
      <c r="F552" s="38" t="s">
        <v>851</v>
      </c>
      <c r="G552" s="38" t="s">
        <v>9</v>
      </c>
      <c r="H552" s="41">
        <v>0</v>
      </c>
      <c r="I552" s="41">
        <v>0</v>
      </c>
      <c r="J552" s="41">
        <f t="shared" si="8"/>
        <v>0</v>
      </c>
      <c r="K552" s="38"/>
    </row>
    <row r="553" spans="1:11" x14ac:dyDescent="0.25">
      <c r="A553" s="38">
        <v>770</v>
      </c>
      <c r="B553" s="38" t="s">
        <v>1155</v>
      </c>
      <c r="C553" s="38" t="s">
        <v>1054</v>
      </c>
      <c r="D553" s="38" t="s">
        <v>6</v>
      </c>
      <c r="E553" s="38" t="s">
        <v>102</v>
      </c>
      <c r="F553" s="38" t="s">
        <v>340</v>
      </c>
      <c r="G553" s="38" t="s">
        <v>9</v>
      </c>
      <c r="H553" s="41">
        <v>1456</v>
      </c>
      <c r="I553" s="41">
        <v>6307</v>
      </c>
      <c r="J553" s="41">
        <f t="shared" si="8"/>
        <v>4851</v>
      </c>
      <c r="K553" s="38"/>
    </row>
    <row r="554" spans="1:11" x14ac:dyDescent="0.25">
      <c r="A554" s="38">
        <v>771</v>
      </c>
      <c r="B554" s="38" t="s">
        <v>1168</v>
      </c>
      <c r="C554" s="38" t="s">
        <v>853</v>
      </c>
      <c r="D554" s="38" t="s">
        <v>6</v>
      </c>
      <c r="E554" s="38" t="s">
        <v>153</v>
      </c>
      <c r="F554" s="38" t="s">
        <v>507</v>
      </c>
      <c r="G554" s="38" t="s">
        <v>9</v>
      </c>
      <c r="H554" s="41">
        <v>0</v>
      </c>
      <c r="I554" s="41">
        <v>0</v>
      </c>
      <c r="J554" s="41">
        <f t="shared" si="8"/>
        <v>0</v>
      </c>
      <c r="K554" s="38"/>
    </row>
    <row r="555" spans="1:11" x14ac:dyDescent="0.25">
      <c r="A555" s="38">
        <v>772</v>
      </c>
      <c r="B555" s="38" t="s">
        <v>505</v>
      </c>
      <c r="C555" s="38" t="s">
        <v>854</v>
      </c>
      <c r="D555" s="38" t="s">
        <v>6</v>
      </c>
      <c r="E555" s="38" t="s">
        <v>153</v>
      </c>
      <c r="F555" s="38" t="s">
        <v>507</v>
      </c>
      <c r="G555" s="38" t="s">
        <v>9</v>
      </c>
      <c r="H555" s="41">
        <v>37568</v>
      </c>
      <c r="I555" s="41">
        <v>55451</v>
      </c>
      <c r="J555" s="41">
        <f t="shared" si="8"/>
        <v>17883</v>
      </c>
      <c r="K555" s="38"/>
    </row>
    <row r="556" spans="1:11" x14ac:dyDescent="0.25">
      <c r="A556" s="38">
        <v>775</v>
      </c>
      <c r="B556" s="38" t="s">
        <v>855</v>
      </c>
      <c r="C556" s="38" t="s">
        <v>856</v>
      </c>
      <c r="D556" s="38" t="s">
        <v>6</v>
      </c>
      <c r="E556" s="38" t="s">
        <v>73</v>
      </c>
      <c r="F556" s="38" t="s">
        <v>857</v>
      </c>
      <c r="G556" s="38" t="s">
        <v>9</v>
      </c>
      <c r="H556" s="41">
        <v>91</v>
      </c>
      <c r="I556" s="41">
        <v>3192</v>
      </c>
      <c r="J556" s="41">
        <f t="shared" si="8"/>
        <v>3101</v>
      </c>
      <c r="K556" s="38"/>
    </row>
    <row r="557" spans="1:11" x14ac:dyDescent="0.25">
      <c r="A557" s="38">
        <v>776</v>
      </c>
      <c r="B557" s="38" t="s">
        <v>1034</v>
      </c>
      <c r="C557" s="38" t="s">
        <v>1055</v>
      </c>
      <c r="D557" s="38" t="s">
        <v>6</v>
      </c>
      <c r="E557" s="38" t="s">
        <v>82</v>
      </c>
      <c r="F557" s="38" t="s">
        <v>458</v>
      </c>
      <c r="G557" s="38" t="s">
        <v>9</v>
      </c>
      <c r="H557" s="41">
        <v>0</v>
      </c>
      <c r="I557" s="41">
        <v>0</v>
      </c>
      <c r="J557" s="41">
        <f t="shared" si="8"/>
        <v>0</v>
      </c>
      <c r="K557" s="38"/>
    </row>
    <row r="558" spans="1:11" x14ac:dyDescent="0.25">
      <c r="A558" s="38">
        <v>777</v>
      </c>
      <c r="B558" s="38" t="s">
        <v>858</v>
      </c>
      <c r="C558" s="38" t="s">
        <v>859</v>
      </c>
      <c r="D558" s="38" t="s">
        <v>6</v>
      </c>
      <c r="E558" s="38" t="s">
        <v>90</v>
      </c>
      <c r="F558" s="38" t="s">
        <v>664</v>
      </c>
      <c r="G558" s="38" t="s">
        <v>9</v>
      </c>
      <c r="H558" s="41">
        <v>906</v>
      </c>
      <c r="I558" s="41">
        <v>328</v>
      </c>
      <c r="J558" s="41">
        <f t="shared" si="8"/>
        <v>-578</v>
      </c>
      <c r="K558" s="38"/>
    </row>
    <row r="559" spans="1:11" x14ac:dyDescent="0.25">
      <c r="A559" s="38">
        <v>779</v>
      </c>
      <c r="B559" s="38" t="s">
        <v>315</v>
      </c>
      <c r="C559" s="38" t="s">
        <v>860</v>
      </c>
      <c r="D559" s="38" t="s">
        <v>6</v>
      </c>
      <c r="E559" s="38" t="s">
        <v>90</v>
      </c>
      <c r="F559" s="38" t="s">
        <v>524</v>
      </c>
      <c r="G559" s="38" t="s">
        <v>9</v>
      </c>
      <c r="H559" s="41">
        <v>0</v>
      </c>
      <c r="I559" s="41">
        <v>0</v>
      </c>
      <c r="J559" s="41">
        <f t="shared" si="8"/>
        <v>0</v>
      </c>
      <c r="K559" s="38"/>
    </row>
    <row r="560" spans="1:11" x14ac:dyDescent="0.25">
      <c r="A560" s="38">
        <v>780</v>
      </c>
      <c r="B560" s="38" t="s">
        <v>224</v>
      </c>
      <c r="C560" s="38" t="s">
        <v>861</v>
      </c>
      <c r="D560" s="38" t="s">
        <v>6</v>
      </c>
      <c r="E560" s="38" t="s">
        <v>82</v>
      </c>
      <c r="F560" s="38" t="s">
        <v>226</v>
      </c>
      <c r="G560" s="38" t="s">
        <v>9</v>
      </c>
      <c r="H560" s="41">
        <v>18</v>
      </c>
      <c r="I560" s="41">
        <v>0</v>
      </c>
      <c r="J560" s="41">
        <f t="shared" si="8"/>
        <v>-18</v>
      </c>
      <c r="K560" s="38"/>
    </row>
    <row r="561" spans="1:11" x14ac:dyDescent="0.25">
      <c r="A561" s="38">
        <v>781</v>
      </c>
      <c r="B561" s="38" t="s">
        <v>311</v>
      </c>
      <c r="C561" s="38" t="s">
        <v>862</v>
      </c>
      <c r="D561" s="38" t="s">
        <v>6</v>
      </c>
      <c r="E561" s="38" t="s">
        <v>49</v>
      </c>
      <c r="F561" s="38" t="s">
        <v>312</v>
      </c>
      <c r="G561" s="38" t="s">
        <v>9</v>
      </c>
      <c r="H561" s="41">
        <v>70745</v>
      </c>
      <c r="I561" s="41">
        <v>33290</v>
      </c>
      <c r="J561" s="41">
        <f t="shared" si="8"/>
        <v>-37455</v>
      </c>
      <c r="K561" s="38"/>
    </row>
    <row r="562" spans="1:11" x14ac:dyDescent="0.25">
      <c r="A562" s="38">
        <v>782</v>
      </c>
      <c r="B562" s="38" t="s">
        <v>200</v>
      </c>
      <c r="C562" s="38" t="s">
        <v>863</v>
      </c>
      <c r="D562" s="38" t="s">
        <v>6</v>
      </c>
      <c r="E562" s="38" t="s">
        <v>202</v>
      </c>
      <c r="F562" s="38" t="s">
        <v>203</v>
      </c>
      <c r="G562" s="38" t="s">
        <v>9</v>
      </c>
      <c r="H562" s="41">
        <v>8</v>
      </c>
      <c r="I562" s="41">
        <v>0</v>
      </c>
      <c r="J562" s="41">
        <f t="shared" si="8"/>
        <v>-8</v>
      </c>
      <c r="K562" s="38"/>
    </row>
    <row r="563" spans="1:11" x14ac:dyDescent="0.25">
      <c r="A563" s="38">
        <v>783</v>
      </c>
      <c r="B563" s="38" t="s">
        <v>218</v>
      </c>
      <c r="C563" s="38" t="s">
        <v>864</v>
      </c>
      <c r="D563" s="38" t="s">
        <v>6</v>
      </c>
      <c r="E563" s="38" t="s">
        <v>45</v>
      </c>
      <c r="F563" s="38" t="s">
        <v>220</v>
      </c>
      <c r="G563" s="38" t="s">
        <v>9</v>
      </c>
      <c r="H563" s="41">
        <v>38</v>
      </c>
      <c r="I563" s="41">
        <v>0</v>
      </c>
      <c r="J563" s="41">
        <f t="shared" si="8"/>
        <v>-38</v>
      </c>
      <c r="K563" s="38"/>
    </row>
    <row r="564" spans="1:11" x14ac:dyDescent="0.25">
      <c r="A564" s="38">
        <v>784</v>
      </c>
      <c r="B564" s="38" t="s">
        <v>1129</v>
      </c>
      <c r="C564" s="38" t="s">
        <v>865</v>
      </c>
      <c r="D564" s="38" t="s">
        <v>6</v>
      </c>
      <c r="E564" s="38" t="s">
        <v>82</v>
      </c>
      <c r="F564" s="38" t="s">
        <v>573</v>
      </c>
      <c r="G564" s="38" t="s">
        <v>9</v>
      </c>
      <c r="H564" s="41">
        <v>16</v>
      </c>
      <c r="I564" s="41">
        <v>1645</v>
      </c>
      <c r="J564" s="41">
        <f t="shared" si="8"/>
        <v>1629</v>
      </c>
      <c r="K564" s="38"/>
    </row>
    <row r="565" spans="1:11" x14ac:dyDescent="0.25">
      <c r="A565" s="38">
        <v>785</v>
      </c>
      <c r="B565" s="38" t="s">
        <v>1129</v>
      </c>
      <c r="C565" s="38" t="s">
        <v>866</v>
      </c>
      <c r="D565" s="38" t="s">
        <v>6</v>
      </c>
      <c r="E565" s="38" t="s">
        <v>82</v>
      </c>
      <c r="F565" s="38" t="s">
        <v>573</v>
      </c>
      <c r="G565" s="38" t="s">
        <v>9</v>
      </c>
      <c r="H565" s="41">
        <v>0</v>
      </c>
      <c r="I565" s="41">
        <v>0</v>
      </c>
      <c r="J565" s="41">
        <f t="shared" si="8"/>
        <v>0</v>
      </c>
      <c r="K565" s="38"/>
    </row>
    <row r="566" spans="1:11" x14ac:dyDescent="0.25">
      <c r="A566" s="38">
        <v>786</v>
      </c>
      <c r="B566" s="38" t="s">
        <v>1129</v>
      </c>
      <c r="C566" s="38" t="s">
        <v>867</v>
      </c>
      <c r="D566" s="38" t="s">
        <v>6</v>
      </c>
      <c r="E566" s="38" t="s">
        <v>153</v>
      </c>
      <c r="F566" s="38" t="s">
        <v>631</v>
      </c>
      <c r="G566" s="38" t="s">
        <v>9</v>
      </c>
      <c r="H566" s="41">
        <v>0</v>
      </c>
      <c r="I566" s="41">
        <v>0</v>
      </c>
      <c r="J566" s="41">
        <f t="shared" si="8"/>
        <v>0</v>
      </c>
      <c r="K566" s="38"/>
    </row>
    <row r="567" spans="1:11" x14ac:dyDescent="0.25">
      <c r="A567" s="38">
        <v>787</v>
      </c>
      <c r="B567" s="38" t="s">
        <v>1129</v>
      </c>
      <c r="C567" s="38" t="s">
        <v>868</v>
      </c>
      <c r="D567" s="38" t="s">
        <v>6</v>
      </c>
      <c r="E567" s="38" t="s">
        <v>153</v>
      </c>
      <c r="F567" s="38" t="s">
        <v>631</v>
      </c>
      <c r="G567" s="38" t="s">
        <v>9</v>
      </c>
      <c r="H567" s="41">
        <v>0</v>
      </c>
      <c r="I567" s="41">
        <v>0</v>
      </c>
      <c r="J567" s="41">
        <f t="shared" si="8"/>
        <v>0</v>
      </c>
      <c r="K567" s="38"/>
    </row>
    <row r="568" spans="1:11" x14ac:dyDescent="0.25">
      <c r="A568" s="38">
        <v>788</v>
      </c>
      <c r="B568" s="38" t="s">
        <v>1136</v>
      </c>
      <c r="C568" s="38" t="s">
        <v>869</v>
      </c>
      <c r="D568" s="38" t="s">
        <v>6</v>
      </c>
      <c r="E568" s="38" t="s">
        <v>7</v>
      </c>
      <c r="F568" s="38" t="s">
        <v>870</v>
      </c>
      <c r="G568" s="38" t="s">
        <v>9</v>
      </c>
      <c r="H568" s="41">
        <v>160</v>
      </c>
      <c r="I568" s="41">
        <v>0</v>
      </c>
      <c r="J568" s="41">
        <f t="shared" si="8"/>
        <v>-160</v>
      </c>
      <c r="K568" s="38"/>
    </row>
    <row r="569" spans="1:11" x14ac:dyDescent="0.25">
      <c r="A569" s="38">
        <v>789</v>
      </c>
      <c r="B569" s="38" t="s">
        <v>148</v>
      </c>
      <c r="C569" s="38" t="s">
        <v>871</v>
      </c>
      <c r="D569" s="38" t="s">
        <v>6</v>
      </c>
      <c r="E569" s="38" t="s">
        <v>7</v>
      </c>
      <c r="F569" s="38" t="s">
        <v>870</v>
      </c>
      <c r="G569" s="38" t="s">
        <v>9</v>
      </c>
      <c r="H569" s="41">
        <v>0</v>
      </c>
      <c r="I569" s="41">
        <v>0</v>
      </c>
      <c r="J569" s="41">
        <f t="shared" si="8"/>
        <v>0</v>
      </c>
      <c r="K569" s="38"/>
    </row>
    <row r="570" spans="1:11" x14ac:dyDescent="0.25">
      <c r="A570" s="38">
        <v>791</v>
      </c>
      <c r="B570" s="38" t="s">
        <v>1209</v>
      </c>
      <c r="C570" s="38" t="s">
        <v>872</v>
      </c>
      <c r="D570" s="38" t="s">
        <v>247</v>
      </c>
      <c r="E570" s="38" t="s">
        <v>7</v>
      </c>
      <c r="F570" s="38" t="s">
        <v>870</v>
      </c>
      <c r="G570" s="38" t="s">
        <v>9</v>
      </c>
      <c r="H570" s="41">
        <v>16998</v>
      </c>
      <c r="I570" s="41">
        <v>5403</v>
      </c>
      <c r="J570" s="41">
        <f t="shared" si="8"/>
        <v>-11595</v>
      </c>
      <c r="K570" s="38"/>
    </row>
    <row r="571" spans="1:11" x14ac:dyDescent="0.25">
      <c r="A571" s="38">
        <v>793</v>
      </c>
      <c r="B571" s="38" t="s">
        <v>1129</v>
      </c>
      <c r="C571" s="38" t="s">
        <v>873</v>
      </c>
      <c r="D571" s="38" t="s">
        <v>6</v>
      </c>
      <c r="E571" s="38" t="s">
        <v>61</v>
      </c>
      <c r="F571" s="38" t="s">
        <v>383</v>
      </c>
      <c r="G571" s="38" t="s">
        <v>9</v>
      </c>
      <c r="H571" s="41">
        <v>43</v>
      </c>
      <c r="I571" s="41">
        <v>0</v>
      </c>
      <c r="J571" s="41">
        <f t="shared" si="8"/>
        <v>-43</v>
      </c>
      <c r="K571" s="38"/>
    </row>
    <row r="572" spans="1:11" x14ac:dyDescent="0.25">
      <c r="A572" s="38">
        <v>795</v>
      </c>
      <c r="B572" s="38" t="s">
        <v>874</v>
      </c>
      <c r="C572" s="38" t="s">
        <v>874</v>
      </c>
      <c r="D572" s="38" t="s">
        <v>247</v>
      </c>
      <c r="E572" s="38" t="s">
        <v>90</v>
      </c>
      <c r="F572" s="38" t="s">
        <v>91</v>
      </c>
      <c r="G572" s="38" t="s">
        <v>9</v>
      </c>
      <c r="H572" s="41">
        <v>20229</v>
      </c>
      <c r="I572" s="41">
        <v>4202</v>
      </c>
      <c r="J572" s="41">
        <f t="shared" si="8"/>
        <v>-16027</v>
      </c>
      <c r="K572" s="38"/>
    </row>
    <row r="573" spans="1:11" x14ac:dyDescent="0.25">
      <c r="A573" s="38">
        <v>797</v>
      </c>
      <c r="B573" s="38" t="s">
        <v>351</v>
      </c>
      <c r="C573" s="38" t="s">
        <v>875</v>
      </c>
      <c r="D573" s="38" t="s">
        <v>6</v>
      </c>
      <c r="E573" s="38" t="s">
        <v>123</v>
      </c>
      <c r="F573" s="38" t="s">
        <v>651</v>
      </c>
      <c r="G573" s="38" t="s">
        <v>9</v>
      </c>
      <c r="H573" s="41">
        <v>0</v>
      </c>
      <c r="I573" s="41">
        <v>0</v>
      </c>
      <c r="J573" s="41">
        <f t="shared" si="8"/>
        <v>0</v>
      </c>
      <c r="K573" s="38"/>
    </row>
    <row r="574" spans="1:11" x14ac:dyDescent="0.25">
      <c r="A574" s="38">
        <v>798</v>
      </c>
      <c r="B574" s="38" t="s">
        <v>1151</v>
      </c>
      <c r="C574" s="38" t="s">
        <v>876</v>
      </c>
      <c r="D574" s="38" t="s">
        <v>6</v>
      </c>
      <c r="E574" s="38" t="s">
        <v>202</v>
      </c>
      <c r="F574" s="38" t="s">
        <v>321</v>
      </c>
      <c r="G574" s="38" t="s">
        <v>9</v>
      </c>
      <c r="H574" s="41">
        <v>0</v>
      </c>
      <c r="I574" s="41">
        <v>0</v>
      </c>
      <c r="J574" s="41">
        <f t="shared" si="8"/>
        <v>0</v>
      </c>
      <c r="K574" s="38"/>
    </row>
    <row r="575" spans="1:11" x14ac:dyDescent="0.25">
      <c r="A575" s="38">
        <v>812</v>
      </c>
      <c r="B575" s="38" t="s">
        <v>505</v>
      </c>
      <c r="C575" s="38" t="s">
        <v>1056</v>
      </c>
      <c r="D575" s="38" t="s">
        <v>6</v>
      </c>
      <c r="E575" s="38" t="s">
        <v>153</v>
      </c>
      <c r="F575" s="38" t="s">
        <v>507</v>
      </c>
      <c r="G575" s="38" t="s">
        <v>9</v>
      </c>
      <c r="H575" s="41">
        <v>3240</v>
      </c>
      <c r="I575" s="41">
        <v>1934</v>
      </c>
      <c r="J575" s="41">
        <f t="shared" si="8"/>
        <v>-1306</v>
      </c>
      <c r="K575" s="38"/>
    </row>
    <row r="576" spans="1:11" x14ac:dyDescent="0.25">
      <c r="A576" s="38">
        <v>815</v>
      </c>
      <c r="B576" s="38" t="s">
        <v>88</v>
      </c>
      <c r="C576" s="38" t="s">
        <v>877</v>
      </c>
      <c r="D576" s="38" t="s">
        <v>6</v>
      </c>
      <c r="E576" s="38" t="s">
        <v>90</v>
      </c>
      <c r="F576" s="38" t="s">
        <v>91</v>
      </c>
      <c r="G576" s="38" t="s">
        <v>9</v>
      </c>
      <c r="H576" s="41">
        <v>0</v>
      </c>
      <c r="I576" s="41">
        <v>0</v>
      </c>
      <c r="J576" s="41">
        <f t="shared" si="8"/>
        <v>0</v>
      </c>
      <c r="K576" s="38"/>
    </row>
    <row r="577" spans="1:11" x14ac:dyDescent="0.25">
      <c r="A577" s="38">
        <v>819</v>
      </c>
      <c r="B577" s="38" t="s">
        <v>823</v>
      </c>
      <c r="C577" s="38" t="s">
        <v>878</v>
      </c>
      <c r="D577" s="38" t="s">
        <v>6</v>
      </c>
      <c r="E577" s="38" t="s">
        <v>45</v>
      </c>
      <c r="F577" s="38" t="s">
        <v>825</v>
      </c>
      <c r="G577" s="38" t="s">
        <v>9</v>
      </c>
      <c r="H577" s="41">
        <v>0</v>
      </c>
      <c r="I577" s="41">
        <v>0</v>
      </c>
      <c r="J577" s="41">
        <f t="shared" si="8"/>
        <v>0</v>
      </c>
      <c r="K577" s="38"/>
    </row>
    <row r="578" spans="1:11" x14ac:dyDescent="0.25">
      <c r="A578" s="38">
        <v>820</v>
      </c>
      <c r="B578" s="38" t="s">
        <v>264</v>
      </c>
      <c r="C578" s="38" t="s">
        <v>879</v>
      </c>
      <c r="D578" s="38" t="s">
        <v>6</v>
      </c>
      <c r="E578" s="38" t="s">
        <v>61</v>
      </c>
      <c r="F578" s="38" t="s">
        <v>266</v>
      </c>
      <c r="G578" s="38" t="s">
        <v>9</v>
      </c>
      <c r="H578" s="41">
        <v>8</v>
      </c>
      <c r="I578" s="41">
        <v>304</v>
      </c>
      <c r="J578" s="41">
        <f t="shared" si="8"/>
        <v>296</v>
      </c>
      <c r="K578" s="38"/>
    </row>
    <row r="579" spans="1:11" x14ac:dyDescent="0.25">
      <c r="A579" s="38">
        <v>823</v>
      </c>
      <c r="B579" s="38" t="s">
        <v>880</v>
      </c>
      <c r="C579" s="38" t="s">
        <v>881</v>
      </c>
      <c r="D579" s="38" t="s">
        <v>6</v>
      </c>
      <c r="E579" s="38" t="s">
        <v>196</v>
      </c>
      <c r="F579" s="38" t="s">
        <v>882</v>
      </c>
      <c r="G579" s="38" t="s">
        <v>9</v>
      </c>
      <c r="H579" s="41">
        <v>36</v>
      </c>
      <c r="I579" s="41">
        <v>493</v>
      </c>
      <c r="J579" s="41">
        <f t="shared" si="8"/>
        <v>457</v>
      </c>
      <c r="K579" s="38"/>
    </row>
    <row r="580" spans="1:11" x14ac:dyDescent="0.25">
      <c r="A580" s="38">
        <v>824</v>
      </c>
      <c r="B580" s="38" t="s">
        <v>880</v>
      </c>
      <c r="C580" s="38" t="s">
        <v>883</v>
      </c>
      <c r="D580" s="38" t="s">
        <v>6</v>
      </c>
      <c r="E580" s="38" t="s">
        <v>196</v>
      </c>
      <c r="F580" s="38" t="s">
        <v>882</v>
      </c>
      <c r="G580" s="38" t="s">
        <v>9</v>
      </c>
      <c r="H580" s="41">
        <v>50</v>
      </c>
      <c r="I580" s="41">
        <v>27</v>
      </c>
      <c r="J580" s="41">
        <f t="shared" si="8"/>
        <v>-23</v>
      </c>
      <c r="K580" s="38"/>
    </row>
    <row r="581" spans="1:11" x14ac:dyDescent="0.25">
      <c r="A581" s="38">
        <v>829</v>
      </c>
      <c r="B581" s="38" t="s">
        <v>1210</v>
      </c>
      <c r="C581" s="38" t="s">
        <v>884</v>
      </c>
      <c r="D581" s="38" t="s">
        <v>6</v>
      </c>
      <c r="E581" s="38" t="s">
        <v>45</v>
      </c>
      <c r="F581" s="38" t="s">
        <v>646</v>
      </c>
      <c r="G581" s="38" t="s">
        <v>9</v>
      </c>
      <c r="H581" s="41">
        <v>0</v>
      </c>
      <c r="I581" s="41">
        <v>0</v>
      </c>
      <c r="J581" s="41">
        <f t="shared" si="8"/>
        <v>0</v>
      </c>
      <c r="K581" s="38"/>
    </row>
    <row r="582" spans="1:11" x14ac:dyDescent="0.25">
      <c r="A582" s="38">
        <v>830</v>
      </c>
      <c r="B582" s="38" t="s">
        <v>1129</v>
      </c>
      <c r="C582" s="38" t="s">
        <v>885</v>
      </c>
      <c r="D582" s="38" t="s">
        <v>6</v>
      </c>
      <c r="E582" s="38" t="s">
        <v>61</v>
      </c>
      <c r="F582" s="38" t="s">
        <v>383</v>
      </c>
      <c r="G582" s="38" t="s">
        <v>9</v>
      </c>
      <c r="H582" s="41">
        <v>0</v>
      </c>
      <c r="I582" s="41">
        <v>0</v>
      </c>
      <c r="J582" s="41">
        <f t="shared" ref="J582:J645" si="9">I582-H582</f>
        <v>0</v>
      </c>
      <c r="K582" s="38"/>
    </row>
    <row r="583" spans="1:11" x14ac:dyDescent="0.25">
      <c r="A583" s="38">
        <v>831</v>
      </c>
      <c r="B583" s="38" t="s">
        <v>723</v>
      </c>
      <c r="C583" s="38" t="s">
        <v>886</v>
      </c>
      <c r="D583" s="38" t="s">
        <v>6</v>
      </c>
      <c r="E583" s="38" t="s">
        <v>45</v>
      </c>
      <c r="F583" s="38" t="s">
        <v>674</v>
      </c>
      <c r="G583" s="38" t="s">
        <v>9</v>
      </c>
      <c r="H583" s="41">
        <v>1303</v>
      </c>
      <c r="I583" s="41">
        <v>189</v>
      </c>
      <c r="J583" s="41">
        <f t="shared" si="9"/>
        <v>-1114</v>
      </c>
      <c r="K583" s="38"/>
    </row>
    <row r="584" spans="1:11" x14ac:dyDescent="0.25">
      <c r="A584" s="38">
        <v>832</v>
      </c>
      <c r="B584" s="38" t="s">
        <v>109</v>
      </c>
      <c r="C584" s="38" t="s">
        <v>887</v>
      </c>
      <c r="D584" s="38" t="s">
        <v>6</v>
      </c>
      <c r="E584" s="38" t="s">
        <v>97</v>
      </c>
      <c r="F584" s="38" t="s">
        <v>111</v>
      </c>
      <c r="G584" s="38" t="s">
        <v>9</v>
      </c>
      <c r="H584" s="41">
        <v>0</v>
      </c>
      <c r="I584" s="41">
        <v>298</v>
      </c>
      <c r="J584" s="41">
        <f t="shared" si="9"/>
        <v>298</v>
      </c>
      <c r="K584" s="38"/>
    </row>
    <row r="585" spans="1:11" x14ac:dyDescent="0.25">
      <c r="A585" s="38">
        <v>833</v>
      </c>
      <c r="B585" s="38" t="s">
        <v>311</v>
      </c>
      <c r="C585" s="38" t="s">
        <v>888</v>
      </c>
      <c r="D585" s="38" t="s">
        <v>6</v>
      </c>
      <c r="E585" s="38" t="s">
        <v>49</v>
      </c>
      <c r="F585" s="38" t="s">
        <v>312</v>
      </c>
      <c r="G585" s="38" t="s">
        <v>9</v>
      </c>
      <c r="H585" s="41">
        <v>2</v>
      </c>
      <c r="I585" s="41">
        <v>0</v>
      </c>
      <c r="J585" s="41">
        <f t="shared" si="9"/>
        <v>-2</v>
      </c>
      <c r="K585" s="38"/>
    </row>
    <row r="586" spans="1:11" x14ac:dyDescent="0.25">
      <c r="A586" s="38">
        <v>835</v>
      </c>
      <c r="B586" s="38" t="s">
        <v>78</v>
      </c>
      <c r="C586" s="38" t="s">
        <v>889</v>
      </c>
      <c r="D586" s="38" t="s">
        <v>6</v>
      </c>
      <c r="E586" s="38" t="s">
        <v>31</v>
      </c>
      <c r="F586" s="38" t="s">
        <v>80</v>
      </c>
      <c r="G586" s="38" t="s">
        <v>9</v>
      </c>
      <c r="H586" s="41">
        <v>0</v>
      </c>
      <c r="I586" s="41">
        <v>10</v>
      </c>
      <c r="J586" s="41">
        <f t="shared" si="9"/>
        <v>10</v>
      </c>
      <c r="K586" s="38"/>
    </row>
    <row r="587" spans="1:11" x14ac:dyDescent="0.25">
      <c r="A587" s="38">
        <v>836</v>
      </c>
      <c r="B587" s="38" t="s">
        <v>78</v>
      </c>
      <c r="C587" s="38" t="s">
        <v>890</v>
      </c>
      <c r="D587" s="38" t="s">
        <v>6</v>
      </c>
      <c r="E587" s="38" t="s">
        <v>31</v>
      </c>
      <c r="F587" s="38" t="s">
        <v>80</v>
      </c>
      <c r="G587" s="38" t="s">
        <v>9</v>
      </c>
      <c r="H587" s="41">
        <v>2</v>
      </c>
      <c r="I587" s="41">
        <v>4</v>
      </c>
      <c r="J587" s="41">
        <f t="shared" si="9"/>
        <v>2</v>
      </c>
      <c r="K587" s="38"/>
    </row>
    <row r="588" spans="1:11" x14ac:dyDescent="0.25">
      <c r="A588" s="38">
        <v>838</v>
      </c>
      <c r="B588" s="38" t="s">
        <v>440</v>
      </c>
      <c r="C588" s="38" t="s">
        <v>891</v>
      </c>
      <c r="D588" s="38" t="s">
        <v>6</v>
      </c>
      <c r="E588" s="38" t="s">
        <v>14</v>
      </c>
      <c r="F588" s="38" t="s">
        <v>821</v>
      </c>
      <c r="G588" s="38" t="s">
        <v>9</v>
      </c>
      <c r="H588" s="41">
        <v>0</v>
      </c>
      <c r="I588" s="41">
        <v>0</v>
      </c>
      <c r="J588" s="41">
        <f t="shared" si="9"/>
        <v>0</v>
      </c>
      <c r="K588" s="38"/>
    </row>
    <row r="589" spans="1:11" x14ac:dyDescent="0.25">
      <c r="A589" s="38">
        <v>839</v>
      </c>
      <c r="B589" s="38" t="s">
        <v>429</v>
      </c>
      <c r="C589" s="38" t="s">
        <v>892</v>
      </c>
      <c r="D589" s="38" t="s">
        <v>6</v>
      </c>
      <c r="E589" s="38" t="s">
        <v>82</v>
      </c>
      <c r="F589" s="38" t="s">
        <v>359</v>
      </c>
      <c r="G589" s="38" t="s">
        <v>9</v>
      </c>
      <c r="H589" s="41">
        <v>2</v>
      </c>
      <c r="I589" s="41">
        <v>0</v>
      </c>
      <c r="J589" s="41">
        <f t="shared" si="9"/>
        <v>-2</v>
      </c>
      <c r="K589" s="38"/>
    </row>
    <row r="590" spans="1:11" x14ac:dyDescent="0.25">
      <c r="A590" s="38">
        <v>840</v>
      </c>
      <c r="B590" s="38" t="s">
        <v>194</v>
      </c>
      <c r="C590" s="38" t="s">
        <v>893</v>
      </c>
      <c r="D590" s="38" t="s">
        <v>6</v>
      </c>
      <c r="E590" s="38" t="s">
        <v>196</v>
      </c>
      <c r="F590" s="38" t="s">
        <v>197</v>
      </c>
      <c r="G590" s="38" t="s">
        <v>9</v>
      </c>
      <c r="H590" s="41">
        <v>9</v>
      </c>
      <c r="I590" s="41">
        <v>0</v>
      </c>
      <c r="J590" s="41">
        <f t="shared" si="9"/>
        <v>-9</v>
      </c>
      <c r="K590" s="38"/>
    </row>
    <row r="591" spans="1:11" x14ac:dyDescent="0.25">
      <c r="A591" s="38">
        <v>842</v>
      </c>
      <c r="B591" s="38" t="s">
        <v>194</v>
      </c>
      <c r="C591" s="38" t="s">
        <v>894</v>
      </c>
      <c r="D591" s="38" t="s">
        <v>6</v>
      </c>
      <c r="E591" s="38" t="s">
        <v>196</v>
      </c>
      <c r="F591" s="38" t="s">
        <v>197</v>
      </c>
      <c r="G591" s="38" t="s">
        <v>9</v>
      </c>
      <c r="H591" s="41">
        <v>7</v>
      </c>
      <c r="I591" s="41">
        <v>0</v>
      </c>
      <c r="J591" s="41">
        <f t="shared" si="9"/>
        <v>-7</v>
      </c>
      <c r="K591" s="38"/>
    </row>
    <row r="592" spans="1:11" x14ac:dyDescent="0.25">
      <c r="A592" s="38">
        <v>844</v>
      </c>
      <c r="B592" s="38" t="s">
        <v>194</v>
      </c>
      <c r="C592" s="38" t="s">
        <v>895</v>
      </c>
      <c r="D592" s="38" t="s">
        <v>6</v>
      </c>
      <c r="E592" s="38" t="s">
        <v>196</v>
      </c>
      <c r="F592" s="38" t="s">
        <v>197</v>
      </c>
      <c r="G592" s="38" t="s">
        <v>9</v>
      </c>
      <c r="H592" s="41">
        <v>0</v>
      </c>
      <c r="I592" s="41">
        <v>0</v>
      </c>
      <c r="J592" s="41">
        <f t="shared" si="9"/>
        <v>0</v>
      </c>
      <c r="K592" s="38"/>
    </row>
    <row r="593" spans="1:11" x14ac:dyDescent="0.25">
      <c r="A593" s="38">
        <v>845</v>
      </c>
      <c r="B593" s="38" t="s">
        <v>306</v>
      </c>
      <c r="C593" s="38" t="s">
        <v>896</v>
      </c>
      <c r="D593" s="38" t="s">
        <v>6</v>
      </c>
      <c r="E593" s="38" t="s">
        <v>82</v>
      </c>
      <c r="F593" s="38" t="s">
        <v>308</v>
      </c>
      <c r="G593" s="38" t="s">
        <v>9</v>
      </c>
      <c r="H593" s="41">
        <v>0</v>
      </c>
      <c r="I593" s="41">
        <v>0</v>
      </c>
      <c r="J593" s="41">
        <f t="shared" si="9"/>
        <v>0</v>
      </c>
      <c r="K593" s="38"/>
    </row>
    <row r="594" spans="1:11" x14ac:dyDescent="0.25">
      <c r="A594" s="38">
        <v>846</v>
      </c>
      <c r="B594" s="38" t="s">
        <v>1211</v>
      </c>
      <c r="C594" s="38" t="s">
        <v>897</v>
      </c>
      <c r="D594" s="38" t="s">
        <v>6</v>
      </c>
      <c r="E594" s="38" t="s">
        <v>14</v>
      </c>
      <c r="F594" s="38" t="s">
        <v>408</v>
      </c>
      <c r="G594" s="38" t="s">
        <v>9</v>
      </c>
      <c r="H594" s="41">
        <v>0</v>
      </c>
      <c r="I594" s="41">
        <v>2435</v>
      </c>
      <c r="J594" s="41">
        <f t="shared" si="9"/>
        <v>2435</v>
      </c>
      <c r="K594" s="38"/>
    </row>
    <row r="595" spans="1:11" x14ac:dyDescent="0.25">
      <c r="A595" s="38">
        <v>847</v>
      </c>
      <c r="B595" s="38" t="s">
        <v>898</v>
      </c>
      <c r="C595" s="38" t="s">
        <v>899</v>
      </c>
      <c r="D595" s="38" t="s">
        <v>247</v>
      </c>
      <c r="E595" s="38" t="s">
        <v>28</v>
      </c>
      <c r="F595" s="38" t="s">
        <v>413</v>
      </c>
      <c r="G595" s="38" t="s">
        <v>9</v>
      </c>
      <c r="H595" s="41">
        <v>0</v>
      </c>
      <c r="I595" s="41">
        <v>0</v>
      </c>
      <c r="J595" s="41">
        <f t="shared" si="9"/>
        <v>0</v>
      </c>
      <c r="K595" s="38"/>
    </row>
    <row r="596" spans="1:11" x14ac:dyDescent="0.25">
      <c r="A596" s="38">
        <v>848</v>
      </c>
      <c r="B596" s="38" t="s">
        <v>455</v>
      </c>
      <c r="C596" s="38" t="s">
        <v>900</v>
      </c>
      <c r="D596" s="38" t="s">
        <v>6</v>
      </c>
      <c r="E596" s="38" t="s">
        <v>196</v>
      </c>
      <c r="F596" s="38" t="s">
        <v>457</v>
      </c>
      <c r="G596" s="38" t="s">
        <v>9</v>
      </c>
      <c r="H596" s="41">
        <v>0</v>
      </c>
      <c r="I596" s="41">
        <v>0</v>
      </c>
      <c r="J596" s="41">
        <f t="shared" si="9"/>
        <v>0</v>
      </c>
      <c r="K596" s="38"/>
    </row>
    <row r="597" spans="1:11" x14ac:dyDescent="0.25">
      <c r="A597" s="38">
        <v>849</v>
      </c>
      <c r="B597" s="38" t="s">
        <v>351</v>
      </c>
      <c r="C597" s="38" t="s">
        <v>901</v>
      </c>
      <c r="D597" s="38" t="s">
        <v>6</v>
      </c>
      <c r="E597" s="38" t="s">
        <v>49</v>
      </c>
      <c r="F597" s="38" t="s">
        <v>400</v>
      </c>
      <c r="G597" s="38" t="s">
        <v>9</v>
      </c>
      <c r="H597" s="41">
        <v>38</v>
      </c>
      <c r="I597" s="41">
        <v>0</v>
      </c>
      <c r="J597" s="41">
        <f t="shared" si="9"/>
        <v>-38</v>
      </c>
      <c r="K597" s="38"/>
    </row>
    <row r="598" spans="1:11" x14ac:dyDescent="0.25">
      <c r="A598" s="38">
        <v>850</v>
      </c>
      <c r="B598" s="38" t="s">
        <v>1212</v>
      </c>
      <c r="C598" s="38" t="s">
        <v>902</v>
      </c>
      <c r="D598" s="38" t="s">
        <v>6</v>
      </c>
      <c r="E598" s="38" t="s">
        <v>31</v>
      </c>
      <c r="F598" s="38" t="s">
        <v>903</v>
      </c>
      <c r="G598" s="38" t="s">
        <v>9</v>
      </c>
      <c r="H598" s="41">
        <v>18</v>
      </c>
      <c r="I598" s="41">
        <v>6524</v>
      </c>
      <c r="J598" s="41">
        <f t="shared" si="9"/>
        <v>6506</v>
      </c>
      <c r="K598" s="38"/>
    </row>
    <row r="599" spans="1:11" x14ac:dyDescent="0.25">
      <c r="A599" s="38">
        <v>851</v>
      </c>
      <c r="B599" s="38" t="s">
        <v>214</v>
      </c>
      <c r="C599" s="38" t="s">
        <v>904</v>
      </c>
      <c r="D599" s="38" t="s">
        <v>6</v>
      </c>
      <c r="E599" s="38" t="s">
        <v>202</v>
      </c>
      <c r="F599" s="38" t="s">
        <v>216</v>
      </c>
      <c r="G599" s="38" t="s">
        <v>9</v>
      </c>
      <c r="H599" s="41">
        <v>0</v>
      </c>
      <c r="I599" s="41">
        <v>9084</v>
      </c>
      <c r="J599" s="41">
        <f t="shared" si="9"/>
        <v>9084</v>
      </c>
      <c r="K599" s="38"/>
    </row>
    <row r="600" spans="1:11" x14ac:dyDescent="0.25">
      <c r="A600" s="38">
        <v>854</v>
      </c>
      <c r="B600" s="38" t="s">
        <v>1129</v>
      </c>
      <c r="C600" s="38" t="s">
        <v>905</v>
      </c>
      <c r="D600" s="38" t="s">
        <v>6</v>
      </c>
      <c r="E600" s="38" t="s">
        <v>31</v>
      </c>
      <c r="F600" s="38" t="s">
        <v>906</v>
      </c>
      <c r="G600" s="38" t="s">
        <v>9</v>
      </c>
      <c r="H600" s="41">
        <v>12</v>
      </c>
      <c r="I600" s="41">
        <v>307</v>
      </c>
      <c r="J600" s="41">
        <f t="shared" si="9"/>
        <v>295</v>
      </c>
      <c r="K600" s="38"/>
    </row>
    <row r="601" spans="1:11" x14ac:dyDescent="0.25">
      <c r="A601" s="38">
        <v>855</v>
      </c>
      <c r="B601" s="38" t="s">
        <v>1129</v>
      </c>
      <c r="C601" s="38" t="s">
        <v>907</v>
      </c>
      <c r="D601" s="38" t="s">
        <v>6</v>
      </c>
      <c r="E601" s="38" t="s">
        <v>31</v>
      </c>
      <c r="F601" s="38" t="s">
        <v>906</v>
      </c>
      <c r="G601" s="38" t="s">
        <v>9</v>
      </c>
      <c r="H601" s="41">
        <v>12</v>
      </c>
      <c r="I601" s="41">
        <v>1022</v>
      </c>
      <c r="J601" s="41">
        <f t="shared" si="9"/>
        <v>1010</v>
      </c>
      <c r="K601" s="38"/>
    </row>
    <row r="602" spans="1:11" x14ac:dyDescent="0.25">
      <c r="A602" s="38">
        <v>856</v>
      </c>
      <c r="B602" s="38" t="s">
        <v>138</v>
      </c>
      <c r="C602" s="38" t="s">
        <v>908</v>
      </c>
      <c r="D602" s="38" t="s">
        <v>6</v>
      </c>
      <c r="E602" s="38" t="s">
        <v>14</v>
      </c>
      <c r="F602" s="38" t="s">
        <v>385</v>
      </c>
      <c r="G602" s="38" t="s">
        <v>9</v>
      </c>
      <c r="H602" s="41">
        <v>0</v>
      </c>
      <c r="I602" s="41">
        <v>0</v>
      </c>
      <c r="J602" s="41">
        <f t="shared" si="9"/>
        <v>0</v>
      </c>
      <c r="K602" s="38"/>
    </row>
    <row r="603" spans="1:11" x14ac:dyDescent="0.25">
      <c r="A603" s="38">
        <v>859</v>
      </c>
      <c r="B603" s="38" t="s">
        <v>1129</v>
      </c>
      <c r="C603" s="38" t="s">
        <v>909</v>
      </c>
      <c r="D603" s="38" t="s">
        <v>6</v>
      </c>
      <c r="E603" s="38" t="s">
        <v>90</v>
      </c>
      <c r="F603" s="38" t="s">
        <v>910</v>
      </c>
      <c r="G603" s="38" t="s">
        <v>9</v>
      </c>
      <c r="H603" s="41">
        <v>98</v>
      </c>
      <c r="I603" s="41">
        <v>3959</v>
      </c>
      <c r="J603" s="41">
        <f t="shared" si="9"/>
        <v>3861</v>
      </c>
      <c r="K603" s="38"/>
    </row>
    <row r="604" spans="1:11" x14ac:dyDescent="0.25">
      <c r="A604" s="38">
        <v>860</v>
      </c>
      <c r="B604" s="38" t="s">
        <v>1213</v>
      </c>
      <c r="C604" s="38" t="s">
        <v>911</v>
      </c>
      <c r="D604" s="38" t="s">
        <v>6</v>
      </c>
      <c r="E604" s="38" t="s">
        <v>90</v>
      </c>
      <c r="F604" s="38" t="s">
        <v>910</v>
      </c>
      <c r="G604" s="38" t="s">
        <v>9</v>
      </c>
      <c r="H604" s="41">
        <v>0</v>
      </c>
      <c r="I604" s="41">
        <v>372</v>
      </c>
      <c r="J604" s="41">
        <f t="shared" si="9"/>
        <v>372</v>
      </c>
      <c r="K604" s="38"/>
    </row>
    <row r="605" spans="1:11" x14ac:dyDescent="0.25">
      <c r="A605" s="38">
        <v>201843</v>
      </c>
      <c r="B605" s="38" t="s">
        <v>812</v>
      </c>
      <c r="C605" s="38" t="s">
        <v>912</v>
      </c>
      <c r="D605" s="38" t="s">
        <v>247</v>
      </c>
      <c r="E605" s="38" t="s">
        <v>90</v>
      </c>
      <c r="F605" s="38" t="s">
        <v>186</v>
      </c>
      <c r="G605" s="38" t="s">
        <v>9</v>
      </c>
      <c r="H605" s="41">
        <v>25740</v>
      </c>
      <c r="I605" s="41">
        <v>22384</v>
      </c>
      <c r="J605" s="41">
        <f t="shared" si="9"/>
        <v>-3356</v>
      </c>
      <c r="K605" s="38"/>
    </row>
    <row r="606" spans="1:11" x14ac:dyDescent="0.25">
      <c r="A606" s="38">
        <v>202297</v>
      </c>
      <c r="B606" s="38" t="s">
        <v>304</v>
      </c>
      <c r="C606" s="38" t="s">
        <v>913</v>
      </c>
      <c r="D606" s="38" t="s">
        <v>6</v>
      </c>
      <c r="E606" s="38" t="s">
        <v>123</v>
      </c>
      <c r="F606" s="38" t="s">
        <v>303</v>
      </c>
      <c r="G606" s="38" t="s">
        <v>9</v>
      </c>
      <c r="H606" s="41">
        <v>0</v>
      </c>
      <c r="I606" s="41">
        <v>0</v>
      </c>
      <c r="J606" s="41">
        <f t="shared" si="9"/>
        <v>0</v>
      </c>
      <c r="K606" s="38"/>
    </row>
    <row r="607" spans="1:11" x14ac:dyDescent="0.25">
      <c r="A607" s="38">
        <v>202298</v>
      </c>
      <c r="B607" s="38" t="s">
        <v>914</v>
      </c>
      <c r="C607" s="38" t="s">
        <v>915</v>
      </c>
      <c r="D607" s="38" t="s">
        <v>6</v>
      </c>
      <c r="E607" s="38" t="s">
        <v>189</v>
      </c>
      <c r="F607" s="38" t="s">
        <v>916</v>
      </c>
      <c r="G607" s="38" t="s">
        <v>9</v>
      </c>
      <c r="H607" s="41">
        <v>158</v>
      </c>
      <c r="I607" s="41">
        <v>485</v>
      </c>
      <c r="J607" s="41">
        <f t="shared" si="9"/>
        <v>327</v>
      </c>
      <c r="K607" s="38"/>
    </row>
    <row r="608" spans="1:11" x14ac:dyDescent="0.25">
      <c r="A608" s="38">
        <v>202299</v>
      </c>
      <c r="B608" s="38" t="s">
        <v>1129</v>
      </c>
      <c r="C608" s="38" t="s">
        <v>917</v>
      </c>
      <c r="D608" s="38" t="s">
        <v>6</v>
      </c>
      <c r="E608" s="38" t="s">
        <v>153</v>
      </c>
      <c r="F608" s="38" t="s">
        <v>631</v>
      </c>
      <c r="G608" s="38" t="s">
        <v>9</v>
      </c>
      <c r="H608" s="41">
        <v>397</v>
      </c>
      <c r="I608" s="41">
        <v>0</v>
      </c>
      <c r="J608" s="41">
        <f t="shared" si="9"/>
        <v>-397</v>
      </c>
      <c r="K608" s="38"/>
    </row>
    <row r="609" spans="1:11" x14ac:dyDescent="0.25">
      <c r="A609" s="38">
        <v>202713</v>
      </c>
      <c r="B609" s="38" t="s">
        <v>918</v>
      </c>
      <c r="C609" s="38" t="s">
        <v>919</v>
      </c>
      <c r="D609" s="38" t="s">
        <v>6</v>
      </c>
      <c r="E609" s="38" t="s">
        <v>82</v>
      </c>
      <c r="F609" s="38" t="s">
        <v>166</v>
      </c>
      <c r="G609" s="38" t="s">
        <v>9</v>
      </c>
      <c r="H609" s="41">
        <v>211514</v>
      </c>
      <c r="I609" s="41">
        <v>58053</v>
      </c>
      <c r="J609" s="41">
        <f t="shared" si="9"/>
        <v>-153461</v>
      </c>
      <c r="K609" s="38"/>
    </row>
    <row r="610" spans="1:11" x14ac:dyDescent="0.25">
      <c r="A610" s="38">
        <v>202805</v>
      </c>
      <c r="B610" s="38" t="s">
        <v>187</v>
      </c>
      <c r="C610" s="38" t="s">
        <v>920</v>
      </c>
      <c r="D610" s="38" t="s">
        <v>6</v>
      </c>
      <c r="E610" s="38" t="s">
        <v>189</v>
      </c>
      <c r="F610" s="38" t="s">
        <v>921</v>
      </c>
      <c r="G610" s="38" t="s">
        <v>9</v>
      </c>
      <c r="H610" s="41">
        <v>0</v>
      </c>
      <c r="I610" s="41">
        <v>2071</v>
      </c>
      <c r="J610" s="41">
        <f t="shared" si="9"/>
        <v>2071</v>
      </c>
      <c r="K610" s="38"/>
    </row>
    <row r="611" spans="1:11" x14ac:dyDescent="0.25">
      <c r="A611" s="38">
        <v>202809</v>
      </c>
      <c r="B611" s="38" t="s">
        <v>187</v>
      </c>
      <c r="C611" s="38" t="s">
        <v>922</v>
      </c>
      <c r="D611" s="38" t="s">
        <v>6</v>
      </c>
      <c r="E611" s="38" t="s">
        <v>189</v>
      </c>
      <c r="F611" s="38" t="s">
        <v>921</v>
      </c>
      <c r="G611" s="38" t="s">
        <v>9</v>
      </c>
      <c r="H611" s="41">
        <v>0</v>
      </c>
      <c r="I611" s="41">
        <v>51</v>
      </c>
      <c r="J611" s="41">
        <f t="shared" si="9"/>
        <v>51</v>
      </c>
      <c r="K611" s="38"/>
    </row>
    <row r="612" spans="1:11" x14ac:dyDescent="0.25">
      <c r="A612" s="38">
        <v>202835</v>
      </c>
      <c r="B612" s="38" t="s">
        <v>923</v>
      </c>
      <c r="C612" s="38" t="s">
        <v>924</v>
      </c>
      <c r="D612" s="38" t="s">
        <v>247</v>
      </c>
      <c r="E612" s="38" t="s">
        <v>102</v>
      </c>
      <c r="F612" s="38" t="s">
        <v>340</v>
      </c>
      <c r="G612" s="38" t="s">
        <v>9</v>
      </c>
      <c r="H612" s="41">
        <v>0</v>
      </c>
      <c r="I612" s="41">
        <v>2511</v>
      </c>
      <c r="J612" s="41">
        <f t="shared" si="9"/>
        <v>2511</v>
      </c>
      <c r="K612" s="38"/>
    </row>
    <row r="613" spans="1:11" x14ac:dyDescent="0.25">
      <c r="A613" s="38">
        <v>203005</v>
      </c>
      <c r="B613" s="38" t="s">
        <v>47</v>
      </c>
      <c r="C613" s="38" t="s">
        <v>925</v>
      </c>
      <c r="D613" s="38" t="s">
        <v>6</v>
      </c>
      <c r="E613" s="38" t="s">
        <v>49</v>
      </c>
      <c r="F613" s="38" t="s">
        <v>329</v>
      </c>
      <c r="G613" s="38" t="s">
        <v>9</v>
      </c>
      <c r="H613" s="41">
        <v>342</v>
      </c>
      <c r="I613" s="41">
        <v>20</v>
      </c>
      <c r="J613" s="41">
        <f t="shared" si="9"/>
        <v>-322</v>
      </c>
      <c r="K613" s="38"/>
    </row>
    <row r="614" spans="1:11" x14ac:dyDescent="0.25">
      <c r="A614" s="38">
        <v>203007</v>
      </c>
      <c r="B614" s="38" t="s">
        <v>1129</v>
      </c>
      <c r="C614" s="38" t="s">
        <v>926</v>
      </c>
      <c r="D614" s="38" t="s">
        <v>6</v>
      </c>
      <c r="E614" s="38" t="s">
        <v>90</v>
      </c>
      <c r="F614" s="38" t="s">
        <v>910</v>
      </c>
      <c r="G614" s="38" t="s">
        <v>9</v>
      </c>
      <c r="H614" s="41">
        <v>435</v>
      </c>
      <c r="I614" s="41">
        <v>0</v>
      </c>
      <c r="J614" s="41">
        <f t="shared" si="9"/>
        <v>-435</v>
      </c>
      <c r="K614" s="38"/>
    </row>
    <row r="615" spans="1:11" x14ac:dyDescent="0.25">
      <c r="A615" s="38">
        <v>203014</v>
      </c>
      <c r="B615" s="38" t="s">
        <v>194</v>
      </c>
      <c r="C615" s="38" t="s">
        <v>927</v>
      </c>
      <c r="D615" s="38" t="s">
        <v>6</v>
      </c>
      <c r="E615" s="38" t="s">
        <v>196</v>
      </c>
      <c r="F615" s="38" t="s">
        <v>197</v>
      </c>
      <c r="G615" s="38" t="s">
        <v>9</v>
      </c>
      <c r="H615" s="41">
        <v>0</v>
      </c>
      <c r="I615" s="41">
        <v>0</v>
      </c>
      <c r="J615" s="41">
        <f t="shared" si="9"/>
        <v>0</v>
      </c>
      <c r="K615" s="38"/>
    </row>
    <row r="616" spans="1:11" x14ac:dyDescent="0.25">
      <c r="A616" s="38">
        <v>203188</v>
      </c>
      <c r="B616" s="38" t="s">
        <v>753</v>
      </c>
      <c r="C616" s="38" t="s">
        <v>928</v>
      </c>
      <c r="D616" s="38" t="s">
        <v>6</v>
      </c>
      <c r="E616" s="38" t="s">
        <v>67</v>
      </c>
      <c r="F616" s="38" t="s">
        <v>238</v>
      </c>
      <c r="G616" s="38" t="s">
        <v>9</v>
      </c>
      <c r="H616" s="41">
        <v>11984</v>
      </c>
      <c r="I616" s="41">
        <v>3320</v>
      </c>
      <c r="J616" s="41">
        <f t="shared" si="9"/>
        <v>-8664</v>
      </c>
      <c r="K616" s="38"/>
    </row>
    <row r="617" spans="1:11" x14ac:dyDescent="0.25">
      <c r="A617" s="38">
        <v>203201</v>
      </c>
      <c r="B617" s="38" t="s">
        <v>914</v>
      </c>
      <c r="C617" s="38" t="s">
        <v>399</v>
      </c>
      <c r="D617" s="38" t="s">
        <v>247</v>
      </c>
      <c r="E617" s="38" t="s">
        <v>189</v>
      </c>
      <c r="F617" s="38" t="s">
        <v>916</v>
      </c>
      <c r="G617" s="38" t="s">
        <v>9</v>
      </c>
      <c r="H617" s="41">
        <v>0</v>
      </c>
      <c r="I617" s="41">
        <v>254</v>
      </c>
      <c r="J617" s="41">
        <f t="shared" si="9"/>
        <v>254</v>
      </c>
      <c r="K617" s="38"/>
    </row>
    <row r="618" spans="1:11" x14ac:dyDescent="0.25">
      <c r="A618" s="38">
        <v>203399</v>
      </c>
      <c r="B618" s="38" t="s">
        <v>929</v>
      </c>
      <c r="C618" s="38" t="s">
        <v>929</v>
      </c>
      <c r="D618" s="38" t="s">
        <v>6</v>
      </c>
      <c r="E618" s="38" t="s">
        <v>45</v>
      </c>
      <c r="F618" s="38" t="s">
        <v>658</v>
      </c>
      <c r="G618" s="38" t="s">
        <v>9</v>
      </c>
      <c r="H618" s="41">
        <v>35884</v>
      </c>
      <c r="I618" s="41">
        <v>19734</v>
      </c>
      <c r="J618" s="41">
        <f t="shared" si="9"/>
        <v>-16150</v>
      </c>
      <c r="K618" s="38"/>
    </row>
    <row r="619" spans="1:11" x14ac:dyDescent="0.25">
      <c r="A619" s="38">
        <v>203743</v>
      </c>
      <c r="B619" s="38" t="s">
        <v>930</v>
      </c>
      <c r="C619" s="38" t="s">
        <v>1082</v>
      </c>
      <c r="D619" s="38" t="s">
        <v>6</v>
      </c>
      <c r="E619" s="38" t="s">
        <v>73</v>
      </c>
      <c r="F619" s="38" t="s">
        <v>931</v>
      </c>
      <c r="G619" s="38" t="s">
        <v>9</v>
      </c>
      <c r="H619" s="41">
        <v>0</v>
      </c>
      <c r="I619" s="41">
        <v>1396</v>
      </c>
      <c r="J619" s="41">
        <f t="shared" si="9"/>
        <v>1396</v>
      </c>
      <c r="K619" s="38"/>
    </row>
    <row r="620" spans="1:11" x14ac:dyDescent="0.25">
      <c r="A620" s="38">
        <v>203763</v>
      </c>
      <c r="B620" s="38" t="s">
        <v>1083</v>
      </c>
      <c r="C620" s="38" t="s">
        <v>932</v>
      </c>
      <c r="D620" s="38" t="s">
        <v>6</v>
      </c>
      <c r="E620" s="38" t="s">
        <v>61</v>
      </c>
      <c r="F620" s="38" t="s">
        <v>383</v>
      </c>
      <c r="G620" s="38" t="s">
        <v>9</v>
      </c>
      <c r="H620" s="41">
        <v>163</v>
      </c>
      <c r="I620" s="41">
        <v>1147</v>
      </c>
      <c r="J620" s="41">
        <f t="shared" si="9"/>
        <v>984</v>
      </c>
      <c r="K620" s="38"/>
    </row>
    <row r="621" spans="1:11" x14ac:dyDescent="0.25">
      <c r="A621" s="38">
        <v>203917</v>
      </c>
      <c r="B621" s="38" t="s">
        <v>933</v>
      </c>
      <c r="C621" s="38" t="s">
        <v>934</v>
      </c>
      <c r="D621" s="38" t="s">
        <v>6</v>
      </c>
      <c r="E621" s="38" t="s">
        <v>90</v>
      </c>
      <c r="F621" s="38" t="s">
        <v>254</v>
      </c>
      <c r="G621" s="38" t="s">
        <v>9</v>
      </c>
      <c r="H621" s="41">
        <v>258186</v>
      </c>
      <c r="I621" s="41">
        <v>57933</v>
      </c>
      <c r="J621" s="41">
        <f t="shared" si="9"/>
        <v>-200253</v>
      </c>
      <c r="K621" s="38"/>
    </row>
    <row r="622" spans="1:11" x14ac:dyDescent="0.25">
      <c r="A622" s="38">
        <v>204052</v>
      </c>
      <c r="B622" s="38" t="s">
        <v>935</v>
      </c>
      <c r="C622" s="38" t="s">
        <v>936</v>
      </c>
      <c r="D622" s="38" t="s">
        <v>6</v>
      </c>
      <c r="E622" s="38" t="s">
        <v>82</v>
      </c>
      <c r="F622" s="38" t="s">
        <v>937</v>
      </c>
      <c r="G622" s="38" t="s">
        <v>9</v>
      </c>
      <c r="H622" s="41">
        <v>0</v>
      </c>
      <c r="I622" s="41">
        <v>1789</v>
      </c>
      <c r="J622" s="41">
        <f t="shared" si="9"/>
        <v>1789</v>
      </c>
      <c r="K622" s="38"/>
    </row>
    <row r="623" spans="1:11" x14ac:dyDescent="0.25">
      <c r="A623" s="38">
        <v>204053</v>
      </c>
      <c r="B623" s="38" t="s">
        <v>935</v>
      </c>
      <c r="C623" s="38" t="s">
        <v>938</v>
      </c>
      <c r="D623" s="38" t="s">
        <v>6</v>
      </c>
      <c r="E623" s="38" t="s">
        <v>82</v>
      </c>
      <c r="F623" s="38" t="s">
        <v>937</v>
      </c>
      <c r="G623" s="38" t="s">
        <v>9</v>
      </c>
      <c r="H623" s="41">
        <v>0</v>
      </c>
      <c r="I623" s="41">
        <v>0</v>
      </c>
      <c r="J623" s="41">
        <f t="shared" si="9"/>
        <v>0</v>
      </c>
      <c r="K623" s="38"/>
    </row>
    <row r="624" spans="1:11" x14ac:dyDescent="0.25">
      <c r="A624" s="38">
        <v>204256</v>
      </c>
      <c r="B624" s="38" t="s">
        <v>939</v>
      </c>
      <c r="C624" s="38" t="s">
        <v>940</v>
      </c>
      <c r="D624" s="38" t="s">
        <v>253</v>
      </c>
      <c r="E624" s="38" t="s">
        <v>67</v>
      </c>
      <c r="F624" s="38" t="s">
        <v>238</v>
      </c>
      <c r="G624" s="38" t="s">
        <v>941</v>
      </c>
      <c r="H624" s="41">
        <v>5349</v>
      </c>
      <c r="I624" s="41">
        <v>58897</v>
      </c>
      <c r="J624" s="41">
        <f t="shared" si="9"/>
        <v>53548</v>
      </c>
      <c r="K624" s="38"/>
    </row>
    <row r="625" spans="1:11" x14ac:dyDescent="0.25">
      <c r="A625" s="38">
        <v>204726</v>
      </c>
      <c r="B625" s="38" t="s">
        <v>315</v>
      </c>
      <c r="C625" s="38" t="s">
        <v>942</v>
      </c>
      <c r="D625" s="38" t="s">
        <v>6</v>
      </c>
      <c r="E625" s="38" t="s">
        <v>90</v>
      </c>
      <c r="F625" s="38" t="s">
        <v>317</v>
      </c>
      <c r="G625" s="38" t="s">
        <v>9</v>
      </c>
      <c r="H625" s="41">
        <v>0</v>
      </c>
      <c r="I625" s="41">
        <v>23051</v>
      </c>
      <c r="J625" s="41">
        <f t="shared" si="9"/>
        <v>23051</v>
      </c>
      <c r="K625" s="38"/>
    </row>
    <row r="626" spans="1:11" x14ac:dyDescent="0.25">
      <c r="A626" s="38">
        <v>204841</v>
      </c>
      <c r="B626" s="38" t="s">
        <v>1174</v>
      </c>
      <c r="C626" s="38" t="s">
        <v>943</v>
      </c>
      <c r="D626" s="38" t="s">
        <v>6</v>
      </c>
      <c r="E626" s="38" t="s">
        <v>67</v>
      </c>
      <c r="F626" s="38" t="s">
        <v>944</v>
      </c>
      <c r="G626" s="38" t="s">
        <v>9</v>
      </c>
      <c r="H626" s="41">
        <v>95</v>
      </c>
      <c r="I626" s="41">
        <v>4402</v>
      </c>
      <c r="J626" s="41">
        <f t="shared" si="9"/>
        <v>4307</v>
      </c>
      <c r="K626" s="38"/>
    </row>
    <row r="627" spans="1:11" x14ac:dyDescent="0.25">
      <c r="A627" s="38">
        <v>204842</v>
      </c>
      <c r="B627" s="38" t="s">
        <v>1174</v>
      </c>
      <c r="C627" s="38" t="s">
        <v>945</v>
      </c>
      <c r="D627" s="38" t="s">
        <v>6</v>
      </c>
      <c r="E627" s="38" t="s">
        <v>67</v>
      </c>
      <c r="F627" s="38" t="s">
        <v>944</v>
      </c>
      <c r="G627" s="38" t="s">
        <v>9</v>
      </c>
      <c r="H627" s="41">
        <v>0</v>
      </c>
      <c r="I627" s="41">
        <v>0</v>
      </c>
      <c r="J627" s="41">
        <f t="shared" si="9"/>
        <v>0</v>
      </c>
      <c r="K627" s="38"/>
    </row>
    <row r="628" spans="1:11" x14ac:dyDescent="0.25">
      <c r="A628" s="38">
        <v>204881</v>
      </c>
      <c r="B628" s="38" t="s">
        <v>433</v>
      </c>
      <c r="C628" s="38" t="s">
        <v>946</v>
      </c>
      <c r="D628" s="38" t="s">
        <v>6</v>
      </c>
      <c r="E628" s="38" t="s">
        <v>82</v>
      </c>
      <c r="F628" s="38" t="s">
        <v>435</v>
      </c>
      <c r="G628" s="38" t="s">
        <v>9</v>
      </c>
      <c r="H628" s="41">
        <v>60393</v>
      </c>
      <c r="I628" s="41">
        <v>9541</v>
      </c>
      <c r="J628" s="41">
        <f t="shared" si="9"/>
        <v>-50852</v>
      </c>
      <c r="K628" s="38"/>
    </row>
    <row r="629" spans="1:11" x14ac:dyDescent="0.25">
      <c r="A629" s="38">
        <v>204948</v>
      </c>
      <c r="B629" s="38" t="s">
        <v>330</v>
      </c>
      <c r="C629" s="38" t="s">
        <v>947</v>
      </c>
      <c r="D629" s="38" t="s">
        <v>6</v>
      </c>
      <c r="E629" s="38" t="s">
        <v>82</v>
      </c>
      <c r="F629" s="38" t="s">
        <v>332</v>
      </c>
      <c r="G629" s="38" t="s">
        <v>9</v>
      </c>
      <c r="H629" s="41">
        <v>29018</v>
      </c>
      <c r="I629" s="41">
        <v>14225</v>
      </c>
      <c r="J629" s="41">
        <f t="shared" si="9"/>
        <v>-14793</v>
      </c>
      <c r="K629" s="38"/>
    </row>
    <row r="630" spans="1:11" x14ac:dyDescent="0.25">
      <c r="A630" s="38">
        <v>205002</v>
      </c>
      <c r="B630" s="38" t="s">
        <v>948</v>
      </c>
      <c r="C630" s="38" t="s">
        <v>948</v>
      </c>
      <c r="D630" s="38" t="s">
        <v>253</v>
      </c>
      <c r="E630" s="38" t="s">
        <v>90</v>
      </c>
      <c r="F630" s="38" t="s">
        <v>535</v>
      </c>
      <c r="G630" s="38" t="s">
        <v>9</v>
      </c>
      <c r="H630" s="41">
        <v>30</v>
      </c>
      <c r="I630" s="41">
        <v>1160</v>
      </c>
      <c r="J630" s="41">
        <f t="shared" si="9"/>
        <v>1130</v>
      </c>
      <c r="K630" s="38"/>
    </row>
    <row r="631" spans="1:11" x14ac:dyDescent="0.25">
      <c r="A631" s="38">
        <v>205175</v>
      </c>
      <c r="B631" s="38" t="s">
        <v>1129</v>
      </c>
      <c r="C631" s="38" t="s">
        <v>949</v>
      </c>
      <c r="D631" s="38" t="s">
        <v>6</v>
      </c>
      <c r="E631" s="38" t="s">
        <v>31</v>
      </c>
      <c r="F631" s="38" t="s">
        <v>376</v>
      </c>
      <c r="G631" s="38" t="s">
        <v>9</v>
      </c>
      <c r="H631" s="41">
        <v>9910</v>
      </c>
      <c r="I631" s="41">
        <v>3064</v>
      </c>
      <c r="J631" s="41">
        <f t="shared" si="9"/>
        <v>-6846</v>
      </c>
      <c r="K631" s="38"/>
    </row>
    <row r="632" spans="1:11" x14ac:dyDescent="0.25">
      <c r="A632" s="38">
        <v>205193</v>
      </c>
      <c r="B632" s="38" t="s">
        <v>950</v>
      </c>
      <c r="C632" s="38" t="s">
        <v>951</v>
      </c>
      <c r="D632" s="38" t="s">
        <v>253</v>
      </c>
      <c r="E632" s="38" t="s">
        <v>90</v>
      </c>
      <c r="F632" s="38" t="s">
        <v>535</v>
      </c>
      <c r="G632" s="38" t="s">
        <v>9</v>
      </c>
      <c r="H632" s="41">
        <v>1106</v>
      </c>
      <c r="I632" s="41">
        <v>1813</v>
      </c>
      <c r="J632" s="41">
        <f t="shared" si="9"/>
        <v>707</v>
      </c>
      <c r="K632" s="38"/>
    </row>
    <row r="633" spans="1:11" x14ac:dyDescent="0.25">
      <c r="A633" s="38">
        <v>205221</v>
      </c>
      <c r="B633" s="38" t="s">
        <v>1155</v>
      </c>
      <c r="C633" s="38" t="s">
        <v>952</v>
      </c>
      <c r="D633" s="38" t="s">
        <v>6</v>
      </c>
      <c r="E633" s="38" t="s">
        <v>102</v>
      </c>
      <c r="F633" s="38" t="s">
        <v>340</v>
      </c>
      <c r="G633" s="38" t="s">
        <v>9</v>
      </c>
      <c r="H633" s="41">
        <v>4</v>
      </c>
      <c r="I633" s="41">
        <v>0</v>
      </c>
      <c r="J633" s="41">
        <f t="shared" si="9"/>
        <v>-4</v>
      </c>
      <c r="K633" s="38"/>
    </row>
    <row r="634" spans="1:11" x14ac:dyDescent="0.25">
      <c r="A634" s="38">
        <v>205316</v>
      </c>
      <c r="B634" s="38" t="s">
        <v>953</v>
      </c>
      <c r="C634" s="38" t="s">
        <v>953</v>
      </c>
      <c r="D634" s="38" t="s">
        <v>310</v>
      </c>
      <c r="E634" s="38" t="s">
        <v>153</v>
      </c>
      <c r="F634" s="38" t="s">
        <v>344</v>
      </c>
      <c r="G634" s="38" t="s">
        <v>954</v>
      </c>
      <c r="H634" s="41">
        <v>210920</v>
      </c>
      <c r="I634" s="41">
        <v>183147</v>
      </c>
      <c r="J634" s="41">
        <f t="shared" si="9"/>
        <v>-27773</v>
      </c>
      <c r="K634" s="38" t="s">
        <v>1106</v>
      </c>
    </row>
    <row r="635" spans="1:11" x14ac:dyDescent="0.25">
      <c r="A635" s="38">
        <v>205634</v>
      </c>
      <c r="B635" s="38" t="s">
        <v>955</v>
      </c>
      <c r="C635" s="38" t="s">
        <v>955</v>
      </c>
      <c r="D635" s="38" t="s">
        <v>310</v>
      </c>
      <c r="E635" s="38" t="s">
        <v>82</v>
      </c>
      <c r="F635" s="38" t="s">
        <v>454</v>
      </c>
      <c r="G635" s="38" t="s">
        <v>9</v>
      </c>
      <c r="H635" s="41">
        <v>140838</v>
      </c>
      <c r="I635" s="41">
        <v>132143</v>
      </c>
      <c r="J635" s="41">
        <f t="shared" si="9"/>
        <v>-8695</v>
      </c>
      <c r="K635" s="38"/>
    </row>
    <row r="636" spans="1:11" x14ac:dyDescent="0.25">
      <c r="A636" s="38">
        <v>205651</v>
      </c>
      <c r="B636" s="38" t="s">
        <v>480</v>
      </c>
      <c r="C636" s="38" t="s">
        <v>956</v>
      </c>
      <c r="D636" s="38" t="s">
        <v>6</v>
      </c>
      <c r="E636" s="38" t="s">
        <v>31</v>
      </c>
      <c r="F636" s="38" t="s">
        <v>484</v>
      </c>
      <c r="G636" s="38" t="s">
        <v>9</v>
      </c>
      <c r="H636" s="41">
        <v>72</v>
      </c>
      <c r="I636" s="41">
        <v>5265</v>
      </c>
      <c r="J636" s="41">
        <f t="shared" si="9"/>
        <v>5193</v>
      </c>
      <c r="K636" s="38"/>
    </row>
    <row r="637" spans="1:11" x14ac:dyDescent="0.25">
      <c r="A637" s="38">
        <v>205652</v>
      </c>
      <c r="B637" s="38" t="s">
        <v>1131</v>
      </c>
      <c r="C637" s="38" t="s">
        <v>957</v>
      </c>
      <c r="D637" s="38" t="s">
        <v>6</v>
      </c>
      <c r="E637" s="38" t="s">
        <v>97</v>
      </c>
      <c r="F637" s="38" t="s">
        <v>98</v>
      </c>
      <c r="G637" s="38" t="s">
        <v>9</v>
      </c>
      <c r="H637" s="41">
        <v>85011</v>
      </c>
      <c r="I637" s="41">
        <v>18231</v>
      </c>
      <c r="J637" s="41">
        <f t="shared" si="9"/>
        <v>-66780</v>
      </c>
      <c r="K637" s="38"/>
    </row>
    <row r="638" spans="1:11" x14ac:dyDescent="0.25">
      <c r="A638" s="38">
        <v>205665</v>
      </c>
      <c r="B638" s="38" t="s">
        <v>1214</v>
      </c>
      <c r="C638" s="38" t="s">
        <v>958</v>
      </c>
      <c r="D638" s="38" t="s">
        <v>6</v>
      </c>
      <c r="E638" s="38" t="s">
        <v>82</v>
      </c>
      <c r="F638" s="38" t="s">
        <v>937</v>
      </c>
      <c r="G638" s="38" t="s">
        <v>9</v>
      </c>
      <c r="H638" s="41">
        <v>46</v>
      </c>
      <c r="I638" s="41">
        <v>218</v>
      </c>
      <c r="J638" s="41">
        <f t="shared" si="9"/>
        <v>172</v>
      </c>
      <c r="K638" s="38"/>
    </row>
    <row r="639" spans="1:11" x14ac:dyDescent="0.25">
      <c r="A639" s="38">
        <v>205685</v>
      </c>
      <c r="B639" s="38" t="s">
        <v>1129</v>
      </c>
      <c r="C639" s="38" t="s">
        <v>959</v>
      </c>
      <c r="D639" s="38" t="s">
        <v>6</v>
      </c>
      <c r="E639" s="38" t="s">
        <v>14</v>
      </c>
      <c r="F639" s="38" t="s">
        <v>960</v>
      </c>
      <c r="G639" s="38" t="s">
        <v>9</v>
      </c>
      <c r="H639" s="41">
        <v>9</v>
      </c>
      <c r="I639" s="41">
        <v>1321</v>
      </c>
      <c r="J639" s="41">
        <f t="shared" si="9"/>
        <v>1312</v>
      </c>
      <c r="K639" s="38"/>
    </row>
    <row r="640" spans="1:11" x14ac:dyDescent="0.25">
      <c r="A640" s="38">
        <v>205791</v>
      </c>
      <c r="B640" s="38" t="s">
        <v>194</v>
      </c>
      <c r="C640" s="38" t="s">
        <v>961</v>
      </c>
      <c r="D640" s="38" t="s">
        <v>6</v>
      </c>
      <c r="E640" s="38" t="s">
        <v>196</v>
      </c>
      <c r="F640" s="38" t="s">
        <v>197</v>
      </c>
      <c r="G640" s="38" t="s">
        <v>9</v>
      </c>
      <c r="H640" s="41">
        <v>38</v>
      </c>
      <c r="I640" s="41">
        <v>394</v>
      </c>
      <c r="J640" s="41">
        <f t="shared" si="9"/>
        <v>356</v>
      </c>
      <c r="K640" s="38"/>
    </row>
    <row r="641" spans="1:11" x14ac:dyDescent="0.25">
      <c r="A641" s="38">
        <v>205800</v>
      </c>
      <c r="B641" s="38" t="s">
        <v>264</v>
      </c>
      <c r="C641" s="38" t="s">
        <v>962</v>
      </c>
      <c r="D641" s="38" t="s">
        <v>6</v>
      </c>
      <c r="E641" s="38" t="s">
        <v>61</v>
      </c>
      <c r="F641" s="38" t="s">
        <v>266</v>
      </c>
      <c r="G641" s="38" t="s">
        <v>9</v>
      </c>
      <c r="H641" s="41">
        <v>0</v>
      </c>
      <c r="I641" s="41">
        <v>0</v>
      </c>
      <c r="J641" s="41">
        <f t="shared" si="9"/>
        <v>0</v>
      </c>
      <c r="K641" s="38"/>
    </row>
    <row r="642" spans="1:11" x14ac:dyDescent="0.25">
      <c r="A642" s="38">
        <v>205805</v>
      </c>
      <c r="B642" s="38" t="s">
        <v>1215</v>
      </c>
      <c r="C642" s="38" t="s">
        <v>963</v>
      </c>
      <c r="D642" s="38" t="s">
        <v>6</v>
      </c>
      <c r="E642" s="38" t="s">
        <v>73</v>
      </c>
      <c r="F642" s="38" t="s">
        <v>157</v>
      </c>
      <c r="G642" s="38" t="s">
        <v>9</v>
      </c>
      <c r="H642" s="41">
        <v>3</v>
      </c>
      <c r="I642" s="41">
        <v>0</v>
      </c>
      <c r="J642" s="41">
        <f t="shared" si="9"/>
        <v>-3</v>
      </c>
      <c r="K642" s="38"/>
    </row>
    <row r="643" spans="1:11" x14ac:dyDescent="0.25">
      <c r="A643" s="38">
        <v>205808</v>
      </c>
      <c r="B643" s="38" t="s">
        <v>351</v>
      </c>
      <c r="C643" s="38" t="s">
        <v>964</v>
      </c>
      <c r="D643" s="38" t="s">
        <v>6</v>
      </c>
      <c r="E643" s="38" t="s">
        <v>28</v>
      </c>
      <c r="F643" s="38" t="s">
        <v>94</v>
      </c>
      <c r="G643" s="38" t="s">
        <v>9</v>
      </c>
      <c r="H643" s="41">
        <v>20</v>
      </c>
      <c r="I643" s="41">
        <v>1194</v>
      </c>
      <c r="J643" s="41">
        <f t="shared" si="9"/>
        <v>1174</v>
      </c>
      <c r="K643" s="38"/>
    </row>
    <row r="644" spans="1:11" x14ac:dyDescent="0.25">
      <c r="A644" s="38">
        <v>205887</v>
      </c>
      <c r="B644" s="38" t="s">
        <v>1034</v>
      </c>
      <c r="C644" s="38" t="s">
        <v>1057</v>
      </c>
      <c r="D644" s="38" t="s">
        <v>6</v>
      </c>
      <c r="E644" s="38" t="s">
        <v>90</v>
      </c>
      <c r="F644" s="38" t="s">
        <v>522</v>
      </c>
      <c r="G644" s="38" t="s">
        <v>9</v>
      </c>
      <c r="H644" s="41">
        <v>0</v>
      </c>
      <c r="I644" s="41">
        <v>0</v>
      </c>
      <c r="J644" s="41">
        <f t="shared" si="9"/>
        <v>0</v>
      </c>
      <c r="K644" s="38"/>
    </row>
    <row r="645" spans="1:11" x14ac:dyDescent="0.25">
      <c r="A645" s="38">
        <v>205903</v>
      </c>
      <c r="B645" s="38" t="s">
        <v>1144</v>
      </c>
      <c r="C645" s="38" t="s">
        <v>965</v>
      </c>
      <c r="D645" s="38" t="s">
        <v>6</v>
      </c>
      <c r="E645" s="38" t="s">
        <v>90</v>
      </c>
      <c r="F645" s="38" t="s">
        <v>251</v>
      </c>
      <c r="G645" s="38" t="s">
        <v>9</v>
      </c>
      <c r="H645" s="41">
        <v>119953</v>
      </c>
      <c r="I645" s="41">
        <v>18285</v>
      </c>
      <c r="J645" s="41">
        <f t="shared" si="9"/>
        <v>-101668</v>
      </c>
      <c r="K645" s="38"/>
    </row>
    <row r="646" spans="1:11" x14ac:dyDescent="0.25">
      <c r="A646" s="38">
        <v>206002</v>
      </c>
      <c r="B646" s="38" t="s">
        <v>966</v>
      </c>
      <c r="C646" s="38" t="s">
        <v>967</v>
      </c>
      <c r="D646" s="38" t="s">
        <v>6</v>
      </c>
      <c r="E646" s="38" t="s">
        <v>28</v>
      </c>
      <c r="F646" s="38" t="s">
        <v>159</v>
      </c>
      <c r="G646" s="38" t="s">
        <v>9</v>
      </c>
      <c r="H646" s="41">
        <v>8</v>
      </c>
      <c r="I646" s="41">
        <v>12558</v>
      </c>
      <c r="J646" s="41">
        <f t="shared" ref="J646:J709" si="10">I646-H646</f>
        <v>12550</v>
      </c>
      <c r="K646" s="38"/>
    </row>
    <row r="647" spans="1:11" x14ac:dyDescent="0.25">
      <c r="A647" s="38">
        <v>206045</v>
      </c>
      <c r="B647" s="38" t="s">
        <v>968</v>
      </c>
      <c r="C647" s="38" t="s">
        <v>969</v>
      </c>
      <c r="D647" s="38" t="s">
        <v>247</v>
      </c>
      <c r="E647" s="38" t="s">
        <v>31</v>
      </c>
      <c r="F647" s="38" t="s">
        <v>32</v>
      </c>
      <c r="G647" s="38" t="s">
        <v>9</v>
      </c>
      <c r="H647" s="41">
        <v>1</v>
      </c>
      <c r="I647" s="41">
        <v>1343</v>
      </c>
      <c r="J647" s="41">
        <f t="shared" si="10"/>
        <v>1342</v>
      </c>
      <c r="K647" s="38"/>
    </row>
    <row r="648" spans="1:11" x14ac:dyDescent="0.25">
      <c r="A648" s="38">
        <v>206082</v>
      </c>
      <c r="B648" s="38" t="s">
        <v>1204</v>
      </c>
      <c r="C648" s="38" t="s">
        <v>970</v>
      </c>
      <c r="D648" s="38" t="s">
        <v>6</v>
      </c>
      <c r="E648" s="38" t="s">
        <v>97</v>
      </c>
      <c r="F648" s="38" t="s">
        <v>314</v>
      </c>
      <c r="G648" s="38" t="s">
        <v>9</v>
      </c>
      <c r="H648" s="41">
        <v>0</v>
      </c>
      <c r="I648" s="41">
        <v>2676</v>
      </c>
      <c r="J648" s="41">
        <f t="shared" si="10"/>
        <v>2676</v>
      </c>
      <c r="K648" s="38"/>
    </row>
    <row r="649" spans="1:11" x14ac:dyDescent="0.25">
      <c r="A649" s="38">
        <v>206192</v>
      </c>
      <c r="B649" s="38" t="s">
        <v>1130</v>
      </c>
      <c r="C649" s="38" t="s">
        <v>971</v>
      </c>
      <c r="D649" s="38" t="s">
        <v>6</v>
      </c>
      <c r="E649" s="38" t="s">
        <v>67</v>
      </c>
      <c r="F649" s="38" t="s">
        <v>68</v>
      </c>
      <c r="G649" s="38" t="s">
        <v>9</v>
      </c>
      <c r="H649" s="41">
        <v>0</v>
      </c>
      <c r="I649" s="41">
        <v>0</v>
      </c>
      <c r="J649" s="41">
        <f t="shared" si="10"/>
        <v>0</v>
      </c>
      <c r="K649" s="38"/>
    </row>
    <row r="650" spans="1:11" x14ac:dyDescent="0.25">
      <c r="A650" s="38">
        <v>206197</v>
      </c>
      <c r="B650" s="38" t="s">
        <v>543</v>
      </c>
      <c r="C650" s="38" t="s">
        <v>972</v>
      </c>
      <c r="D650" s="38" t="s">
        <v>268</v>
      </c>
      <c r="E650" s="38" t="s">
        <v>117</v>
      </c>
      <c r="F650" s="38" t="s">
        <v>118</v>
      </c>
      <c r="G650" s="38" t="s">
        <v>9</v>
      </c>
      <c r="H650" s="41">
        <v>9822</v>
      </c>
      <c r="I650" s="41">
        <v>9061</v>
      </c>
      <c r="J650" s="41">
        <f t="shared" si="10"/>
        <v>-761</v>
      </c>
      <c r="K650" s="38"/>
    </row>
    <row r="651" spans="1:11" x14ac:dyDescent="0.25">
      <c r="A651" s="38">
        <v>206229</v>
      </c>
      <c r="B651" s="38" t="s">
        <v>187</v>
      </c>
      <c r="C651" s="38" t="s">
        <v>973</v>
      </c>
      <c r="D651" s="38" t="s">
        <v>6</v>
      </c>
      <c r="E651" s="38" t="s">
        <v>189</v>
      </c>
      <c r="F651" s="38" t="s">
        <v>190</v>
      </c>
      <c r="G651" s="38" t="s">
        <v>9</v>
      </c>
      <c r="H651" s="41">
        <v>14</v>
      </c>
      <c r="I651" s="41">
        <v>0</v>
      </c>
      <c r="J651" s="41">
        <f t="shared" si="10"/>
        <v>-14</v>
      </c>
      <c r="K651" s="38"/>
    </row>
    <row r="652" spans="1:11" x14ac:dyDescent="0.25">
      <c r="A652" s="38">
        <v>206230</v>
      </c>
      <c r="B652" s="38" t="s">
        <v>1129</v>
      </c>
      <c r="C652" s="38" t="s">
        <v>974</v>
      </c>
      <c r="D652" s="38" t="s">
        <v>6</v>
      </c>
      <c r="E652" s="38" t="s">
        <v>153</v>
      </c>
      <c r="F652" s="38" t="s">
        <v>154</v>
      </c>
      <c r="G652" s="38" t="s">
        <v>9</v>
      </c>
      <c r="H652" s="41">
        <v>0</v>
      </c>
      <c r="I652" s="41">
        <v>0</v>
      </c>
      <c r="J652" s="41">
        <f t="shared" si="10"/>
        <v>0</v>
      </c>
      <c r="K652" s="38"/>
    </row>
    <row r="653" spans="1:11" x14ac:dyDescent="0.25">
      <c r="A653" s="38">
        <v>206541</v>
      </c>
      <c r="B653" s="38" t="s">
        <v>975</v>
      </c>
      <c r="C653" s="38" t="s">
        <v>975</v>
      </c>
      <c r="D653" s="38" t="s">
        <v>6</v>
      </c>
      <c r="E653" s="38" t="s">
        <v>73</v>
      </c>
      <c r="F653" s="38" t="s">
        <v>269</v>
      </c>
      <c r="G653" s="38" t="s">
        <v>9</v>
      </c>
      <c r="H653" s="41">
        <v>69</v>
      </c>
      <c r="I653" s="41">
        <v>0</v>
      </c>
      <c r="J653" s="41">
        <f t="shared" si="10"/>
        <v>-69</v>
      </c>
      <c r="K653" s="38"/>
    </row>
    <row r="654" spans="1:11" x14ac:dyDescent="0.25">
      <c r="A654" s="38">
        <v>206924</v>
      </c>
      <c r="B654" s="38" t="s">
        <v>276</v>
      </c>
      <c r="C654" s="38" t="s">
        <v>976</v>
      </c>
      <c r="D654" s="38" t="s">
        <v>6</v>
      </c>
      <c r="E654" s="38" t="s">
        <v>82</v>
      </c>
      <c r="F654" s="38" t="s">
        <v>278</v>
      </c>
      <c r="G654" s="38" t="s">
        <v>9</v>
      </c>
      <c r="H654" s="41">
        <v>41</v>
      </c>
      <c r="I654" s="41">
        <v>0</v>
      </c>
      <c r="J654" s="41">
        <f t="shared" si="10"/>
        <v>-41</v>
      </c>
      <c r="K654" s="38"/>
    </row>
    <row r="655" spans="1:11" x14ac:dyDescent="0.25">
      <c r="A655" s="38">
        <v>206945</v>
      </c>
      <c r="B655" s="38" t="s">
        <v>977</v>
      </c>
      <c r="C655" s="38" t="s">
        <v>978</v>
      </c>
      <c r="D655" s="38" t="s">
        <v>6</v>
      </c>
      <c r="E655" s="38" t="s">
        <v>14</v>
      </c>
      <c r="F655" s="38" t="s">
        <v>291</v>
      </c>
      <c r="G655" s="38" t="s">
        <v>9</v>
      </c>
      <c r="H655" s="41">
        <v>105</v>
      </c>
      <c r="I655" s="41">
        <v>0</v>
      </c>
      <c r="J655" s="41">
        <f t="shared" si="10"/>
        <v>-105</v>
      </c>
      <c r="K655" s="38"/>
    </row>
    <row r="656" spans="1:11" x14ac:dyDescent="0.25">
      <c r="A656" s="38">
        <v>206966</v>
      </c>
      <c r="B656" s="38" t="s">
        <v>95</v>
      </c>
      <c r="C656" s="38" t="s">
        <v>979</v>
      </c>
      <c r="D656" s="38" t="s">
        <v>6</v>
      </c>
      <c r="E656" s="38" t="s">
        <v>97</v>
      </c>
      <c r="F656" s="38" t="s">
        <v>98</v>
      </c>
      <c r="G656" s="38" t="s">
        <v>9</v>
      </c>
      <c r="H656" s="41">
        <v>52</v>
      </c>
      <c r="I656" s="41">
        <v>0</v>
      </c>
      <c r="J656" s="41">
        <f t="shared" si="10"/>
        <v>-52</v>
      </c>
      <c r="K656" s="38"/>
    </row>
    <row r="657" spans="1:11" x14ac:dyDescent="0.25">
      <c r="A657" s="38">
        <v>207004</v>
      </c>
      <c r="B657" s="38" t="s">
        <v>138</v>
      </c>
      <c r="C657" s="38" t="s">
        <v>980</v>
      </c>
      <c r="D657" s="38" t="s">
        <v>6</v>
      </c>
      <c r="E657" s="38" t="s">
        <v>14</v>
      </c>
      <c r="F657" s="38" t="s">
        <v>385</v>
      </c>
      <c r="G657" s="38" t="s">
        <v>9</v>
      </c>
      <c r="H657" s="41">
        <v>75</v>
      </c>
      <c r="I657" s="41">
        <v>3643</v>
      </c>
      <c r="J657" s="41">
        <f t="shared" si="10"/>
        <v>3568</v>
      </c>
      <c r="K657" s="38"/>
    </row>
    <row r="658" spans="1:11" x14ac:dyDescent="0.25">
      <c r="A658" s="38">
        <v>207022</v>
      </c>
      <c r="B658" s="38" t="s">
        <v>1141</v>
      </c>
      <c r="C658" s="38" t="s">
        <v>981</v>
      </c>
      <c r="D658" s="38" t="s">
        <v>6</v>
      </c>
      <c r="E658" s="38" t="s">
        <v>153</v>
      </c>
      <c r="F658" s="38" t="s">
        <v>183</v>
      </c>
      <c r="G658" s="38" t="s">
        <v>9</v>
      </c>
      <c r="H658" s="41">
        <v>2</v>
      </c>
      <c r="I658" s="41">
        <v>0</v>
      </c>
      <c r="J658" s="41">
        <f t="shared" si="10"/>
        <v>-2</v>
      </c>
      <c r="K658" s="38"/>
    </row>
    <row r="659" spans="1:11" x14ac:dyDescent="0.25">
      <c r="A659" s="38">
        <v>207362</v>
      </c>
      <c r="B659" s="38" t="s">
        <v>1151</v>
      </c>
      <c r="C659" s="38" t="s">
        <v>982</v>
      </c>
      <c r="D659" s="38" t="s">
        <v>6</v>
      </c>
      <c r="E659" s="38" t="s">
        <v>202</v>
      </c>
      <c r="F659" s="38" t="s">
        <v>321</v>
      </c>
      <c r="G659" s="38" t="s">
        <v>9</v>
      </c>
      <c r="H659" s="41">
        <v>0</v>
      </c>
      <c r="I659" s="41">
        <v>0</v>
      </c>
      <c r="J659" s="41">
        <f t="shared" si="10"/>
        <v>0</v>
      </c>
      <c r="K659" s="38"/>
    </row>
    <row r="660" spans="1:11" x14ac:dyDescent="0.25">
      <c r="A660" s="38">
        <v>207488</v>
      </c>
      <c r="B660" s="38" t="s">
        <v>1151</v>
      </c>
      <c r="C660" s="38" t="s">
        <v>983</v>
      </c>
      <c r="D660" s="38" t="s">
        <v>6</v>
      </c>
      <c r="E660" s="38" t="s">
        <v>202</v>
      </c>
      <c r="F660" s="38" t="s">
        <v>321</v>
      </c>
      <c r="G660" s="38" t="s">
        <v>9</v>
      </c>
      <c r="H660" s="41">
        <v>0</v>
      </c>
      <c r="I660" s="41">
        <v>0</v>
      </c>
      <c r="J660" s="41">
        <f t="shared" si="10"/>
        <v>0</v>
      </c>
      <c r="K660" s="38"/>
    </row>
    <row r="661" spans="1:11" x14ac:dyDescent="0.25">
      <c r="A661" s="38">
        <v>207522</v>
      </c>
      <c r="B661" s="38" t="s">
        <v>1136</v>
      </c>
      <c r="C661" s="38" t="s">
        <v>984</v>
      </c>
      <c r="D661" s="38" t="s">
        <v>6</v>
      </c>
      <c r="E661" s="38" t="s">
        <v>14</v>
      </c>
      <c r="F661" s="38" t="s">
        <v>150</v>
      </c>
      <c r="G661" s="38" t="s">
        <v>9</v>
      </c>
      <c r="H661" s="41">
        <v>0</v>
      </c>
      <c r="I661" s="41">
        <v>0</v>
      </c>
      <c r="J661" s="41">
        <f t="shared" si="10"/>
        <v>0</v>
      </c>
      <c r="K661" s="38"/>
    </row>
    <row r="662" spans="1:11" x14ac:dyDescent="0.25">
      <c r="A662" s="38">
        <v>207555</v>
      </c>
      <c r="B662" s="38" t="s">
        <v>1216</v>
      </c>
      <c r="C662" s="38" t="s">
        <v>985</v>
      </c>
      <c r="D662" s="38" t="s">
        <v>6</v>
      </c>
      <c r="E662" s="38" t="s">
        <v>45</v>
      </c>
      <c r="F662" s="38" t="s">
        <v>71</v>
      </c>
      <c r="G662" s="38" t="s">
        <v>9</v>
      </c>
      <c r="H662" s="41">
        <v>0</v>
      </c>
      <c r="I662" s="41">
        <v>0</v>
      </c>
      <c r="J662" s="41">
        <f t="shared" si="10"/>
        <v>0</v>
      </c>
      <c r="K662" s="38"/>
    </row>
    <row r="663" spans="1:11" x14ac:dyDescent="0.25">
      <c r="A663" s="38">
        <v>207649</v>
      </c>
      <c r="B663" s="38" t="s">
        <v>986</v>
      </c>
      <c r="C663" s="38" t="s">
        <v>987</v>
      </c>
      <c r="D663" s="38" t="s">
        <v>6</v>
      </c>
      <c r="E663" s="38" t="s">
        <v>82</v>
      </c>
      <c r="F663" s="38" t="s">
        <v>988</v>
      </c>
      <c r="G663" s="38" t="s">
        <v>9</v>
      </c>
      <c r="H663" s="41">
        <v>20</v>
      </c>
      <c r="I663" s="41">
        <v>2075</v>
      </c>
      <c r="J663" s="41">
        <f t="shared" si="10"/>
        <v>2055</v>
      </c>
      <c r="K663" s="38"/>
    </row>
    <row r="664" spans="1:11" x14ac:dyDescent="0.25">
      <c r="A664" s="38">
        <v>207651</v>
      </c>
      <c r="B664" s="38" t="s">
        <v>762</v>
      </c>
      <c r="C664" s="38" t="s">
        <v>989</v>
      </c>
      <c r="D664" s="38" t="s">
        <v>6</v>
      </c>
      <c r="E664" s="38" t="s">
        <v>202</v>
      </c>
      <c r="F664" s="38" t="s">
        <v>683</v>
      </c>
      <c r="G664" s="38" t="s">
        <v>9</v>
      </c>
      <c r="H664" s="41">
        <v>0</v>
      </c>
      <c r="I664" s="41">
        <v>0</v>
      </c>
      <c r="J664" s="41">
        <f t="shared" si="10"/>
        <v>0</v>
      </c>
      <c r="K664" s="38"/>
    </row>
    <row r="665" spans="1:11" x14ac:dyDescent="0.25">
      <c r="A665" s="38">
        <v>207654</v>
      </c>
      <c r="B665" s="38" t="s">
        <v>455</v>
      </c>
      <c r="C665" s="38" t="s">
        <v>990</v>
      </c>
      <c r="D665" s="38" t="s">
        <v>6</v>
      </c>
      <c r="E665" s="38" t="s">
        <v>196</v>
      </c>
      <c r="F665" s="38" t="s">
        <v>457</v>
      </c>
      <c r="G665" s="38" t="s">
        <v>9</v>
      </c>
      <c r="H665" s="41">
        <v>2</v>
      </c>
      <c r="I665" s="41">
        <v>113</v>
      </c>
      <c r="J665" s="41">
        <f t="shared" si="10"/>
        <v>111</v>
      </c>
      <c r="K665" s="38"/>
    </row>
    <row r="666" spans="1:11" x14ac:dyDescent="0.25">
      <c r="A666" s="38">
        <v>207662</v>
      </c>
      <c r="B666" s="38" t="s">
        <v>1217</v>
      </c>
      <c r="C666" s="38" t="s">
        <v>991</v>
      </c>
      <c r="D666" s="38" t="s">
        <v>6</v>
      </c>
      <c r="E666" s="38" t="s">
        <v>14</v>
      </c>
      <c r="F666" s="38" t="s">
        <v>19</v>
      </c>
      <c r="G666" s="38" t="s">
        <v>9</v>
      </c>
      <c r="H666" s="41">
        <v>751</v>
      </c>
      <c r="I666" s="41">
        <v>4862</v>
      </c>
      <c r="J666" s="41">
        <f t="shared" si="10"/>
        <v>4111</v>
      </c>
      <c r="K666" s="38"/>
    </row>
    <row r="667" spans="1:11" x14ac:dyDescent="0.25">
      <c r="A667" s="38">
        <v>207663</v>
      </c>
      <c r="B667" s="38" t="s">
        <v>138</v>
      </c>
      <c r="C667" s="38" t="s">
        <v>992</v>
      </c>
      <c r="D667" s="38" t="s">
        <v>6</v>
      </c>
      <c r="E667" s="38" t="s">
        <v>14</v>
      </c>
      <c r="F667" s="38" t="s">
        <v>19</v>
      </c>
      <c r="G667" s="38" t="s">
        <v>9</v>
      </c>
      <c r="H667" s="41">
        <v>17</v>
      </c>
      <c r="I667" s="41">
        <v>0</v>
      </c>
      <c r="J667" s="41">
        <f t="shared" si="10"/>
        <v>-17</v>
      </c>
      <c r="K667" s="38"/>
    </row>
    <row r="668" spans="1:11" x14ac:dyDescent="0.25">
      <c r="A668" s="38">
        <v>207666</v>
      </c>
      <c r="B668" s="38" t="s">
        <v>142</v>
      </c>
      <c r="C668" s="38" t="s">
        <v>993</v>
      </c>
      <c r="D668" s="38" t="s">
        <v>6</v>
      </c>
      <c r="E668" s="38" t="s">
        <v>123</v>
      </c>
      <c r="F668" s="38" t="s">
        <v>143</v>
      </c>
      <c r="G668" s="38" t="s">
        <v>9</v>
      </c>
      <c r="H668" s="41">
        <v>0</v>
      </c>
      <c r="I668" s="41">
        <v>0</v>
      </c>
      <c r="J668" s="41">
        <f t="shared" si="10"/>
        <v>0</v>
      </c>
      <c r="K668" s="38"/>
    </row>
    <row r="669" spans="1:11" x14ac:dyDescent="0.25">
      <c r="A669" s="38">
        <v>207667</v>
      </c>
      <c r="B669" s="38" t="s">
        <v>142</v>
      </c>
      <c r="C669" s="38" t="s">
        <v>994</v>
      </c>
      <c r="D669" s="38" t="s">
        <v>6</v>
      </c>
      <c r="E669" s="38" t="s">
        <v>123</v>
      </c>
      <c r="F669" s="38" t="s">
        <v>143</v>
      </c>
      <c r="G669" s="38" t="s">
        <v>9</v>
      </c>
      <c r="H669" s="41">
        <v>18</v>
      </c>
      <c r="I669" s="41">
        <v>0</v>
      </c>
      <c r="J669" s="41">
        <f t="shared" si="10"/>
        <v>-18</v>
      </c>
      <c r="K669" s="38"/>
    </row>
    <row r="670" spans="1:11" x14ac:dyDescent="0.25">
      <c r="A670" s="38">
        <v>207668</v>
      </c>
      <c r="B670" s="38" t="s">
        <v>142</v>
      </c>
      <c r="C670" s="38" t="s">
        <v>995</v>
      </c>
      <c r="D670" s="38" t="s">
        <v>6</v>
      </c>
      <c r="E670" s="38" t="s">
        <v>123</v>
      </c>
      <c r="F670" s="38" t="s">
        <v>143</v>
      </c>
      <c r="G670" s="38" t="s">
        <v>9</v>
      </c>
      <c r="H670" s="41">
        <v>0</v>
      </c>
      <c r="I670" s="41">
        <v>0</v>
      </c>
      <c r="J670" s="41">
        <f t="shared" si="10"/>
        <v>0</v>
      </c>
      <c r="K670" s="38"/>
    </row>
    <row r="671" spans="1:11" x14ac:dyDescent="0.25">
      <c r="A671" s="38">
        <v>207698</v>
      </c>
      <c r="B671" s="38" t="s">
        <v>1218</v>
      </c>
      <c r="C671" s="38" t="s">
        <v>996</v>
      </c>
      <c r="D671" s="38" t="s">
        <v>6</v>
      </c>
      <c r="E671" s="38" t="s">
        <v>28</v>
      </c>
      <c r="F671" s="38" t="s">
        <v>413</v>
      </c>
      <c r="G671" s="38" t="s">
        <v>9</v>
      </c>
      <c r="H671" s="41">
        <v>1</v>
      </c>
      <c r="I671" s="41">
        <v>0</v>
      </c>
      <c r="J671" s="41">
        <f t="shared" si="10"/>
        <v>-1</v>
      </c>
      <c r="K671" s="38"/>
    </row>
    <row r="672" spans="1:11" x14ac:dyDescent="0.25">
      <c r="A672" s="38">
        <v>208282</v>
      </c>
      <c r="B672" s="38" t="s">
        <v>880</v>
      </c>
      <c r="C672" s="38" t="s">
        <v>997</v>
      </c>
      <c r="D672" s="38" t="s">
        <v>6</v>
      </c>
      <c r="E672" s="38" t="s">
        <v>196</v>
      </c>
      <c r="F672" s="38" t="s">
        <v>882</v>
      </c>
      <c r="G672" s="38" t="s">
        <v>9</v>
      </c>
      <c r="H672" s="41">
        <v>2</v>
      </c>
      <c r="I672" s="41">
        <v>0</v>
      </c>
      <c r="J672" s="41">
        <f t="shared" si="10"/>
        <v>-2</v>
      </c>
      <c r="K672" s="38"/>
    </row>
    <row r="673" spans="1:11" x14ac:dyDescent="0.25">
      <c r="A673" s="38">
        <v>208482</v>
      </c>
      <c r="B673" s="38" t="s">
        <v>1219</v>
      </c>
      <c r="C673" s="38" t="s">
        <v>998</v>
      </c>
      <c r="D673" s="38" t="s">
        <v>6</v>
      </c>
      <c r="E673" s="38" t="s">
        <v>73</v>
      </c>
      <c r="F673" s="38" t="s">
        <v>418</v>
      </c>
      <c r="G673" s="38" t="s">
        <v>9</v>
      </c>
      <c r="H673" s="41">
        <v>207</v>
      </c>
      <c r="I673" s="41">
        <v>0</v>
      </c>
      <c r="J673" s="41">
        <f t="shared" si="10"/>
        <v>-207</v>
      </c>
      <c r="K673" s="38"/>
    </row>
    <row r="674" spans="1:11" x14ac:dyDescent="0.25">
      <c r="A674" s="38">
        <v>208543</v>
      </c>
      <c r="B674" s="38" t="s">
        <v>999</v>
      </c>
      <c r="C674" s="38" t="s">
        <v>1000</v>
      </c>
      <c r="D674" s="38" t="s">
        <v>6</v>
      </c>
      <c r="E674" s="38" t="s">
        <v>45</v>
      </c>
      <c r="F674" s="38" t="s">
        <v>71</v>
      </c>
      <c r="G674" s="38" t="s">
        <v>9</v>
      </c>
      <c r="H674" s="41">
        <v>0</v>
      </c>
      <c r="I674" s="41">
        <v>0</v>
      </c>
      <c r="J674" s="41">
        <f t="shared" si="10"/>
        <v>0</v>
      </c>
      <c r="K674" s="38"/>
    </row>
    <row r="675" spans="1:11" x14ac:dyDescent="0.25">
      <c r="A675" s="38">
        <v>208763</v>
      </c>
      <c r="B675" s="38" t="s">
        <v>1220</v>
      </c>
      <c r="C675" s="38" t="s">
        <v>1001</v>
      </c>
      <c r="D675" s="38" t="s">
        <v>6</v>
      </c>
      <c r="E675" s="38" t="s">
        <v>82</v>
      </c>
      <c r="F675" s="38" t="s">
        <v>988</v>
      </c>
      <c r="G675" s="38" t="s">
        <v>9</v>
      </c>
      <c r="H675" s="41">
        <v>13</v>
      </c>
      <c r="I675" s="41">
        <v>0</v>
      </c>
      <c r="J675" s="41">
        <f t="shared" si="10"/>
        <v>-13</v>
      </c>
      <c r="K675" s="38"/>
    </row>
    <row r="676" spans="1:11" x14ac:dyDescent="0.25">
      <c r="A676" s="38">
        <v>208764</v>
      </c>
      <c r="B676" s="38" t="s">
        <v>1220</v>
      </c>
      <c r="C676" s="38" t="s">
        <v>1002</v>
      </c>
      <c r="D676" s="38" t="s">
        <v>6</v>
      </c>
      <c r="E676" s="38" t="s">
        <v>82</v>
      </c>
      <c r="F676" s="38" t="s">
        <v>988</v>
      </c>
      <c r="G676" s="38" t="s">
        <v>9</v>
      </c>
      <c r="H676" s="41">
        <v>1</v>
      </c>
      <c r="I676" s="41">
        <v>0</v>
      </c>
      <c r="J676" s="41">
        <f t="shared" si="10"/>
        <v>-1</v>
      </c>
      <c r="K676" s="38"/>
    </row>
    <row r="677" spans="1:11" x14ac:dyDescent="0.25">
      <c r="A677" s="38">
        <v>208832</v>
      </c>
      <c r="B677" s="38" t="s">
        <v>843</v>
      </c>
      <c r="C677" s="38" t="s">
        <v>1003</v>
      </c>
      <c r="D677" s="38" t="s">
        <v>6</v>
      </c>
      <c r="E677" s="38" t="s">
        <v>211</v>
      </c>
      <c r="F677" s="38" t="s">
        <v>667</v>
      </c>
      <c r="G677" s="38" t="s">
        <v>9</v>
      </c>
      <c r="H677" s="41">
        <v>18</v>
      </c>
      <c r="I677" s="41">
        <v>0</v>
      </c>
      <c r="J677" s="41">
        <f t="shared" si="10"/>
        <v>-18</v>
      </c>
      <c r="K677" s="38"/>
    </row>
    <row r="678" spans="1:11" x14ac:dyDescent="0.25">
      <c r="A678" s="38">
        <v>208942</v>
      </c>
      <c r="B678" s="38" t="s">
        <v>494</v>
      </c>
      <c r="C678" s="38" t="s">
        <v>1004</v>
      </c>
      <c r="D678" s="38" t="s">
        <v>6</v>
      </c>
      <c r="E678" s="38" t="s">
        <v>90</v>
      </c>
      <c r="F678" s="38" t="s">
        <v>496</v>
      </c>
      <c r="G678" s="38" t="s">
        <v>9</v>
      </c>
      <c r="H678" s="41">
        <v>0</v>
      </c>
      <c r="I678" s="41">
        <v>151</v>
      </c>
      <c r="J678" s="41">
        <f t="shared" si="10"/>
        <v>151</v>
      </c>
      <c r="K678" s="38"/>
    </row>
    <row r="679" spans="1:11" x14ac:dyDescent="0.25">
      <c r="A679" s="38">
        <v>209062</v>
      </c>
      <c r="B679" s="38" t="s">
        <v>1129</v>
      </c>
      <c r="C679" s="38" t="s">
        <v>1005</v>
      </c>
      <c r="D679" s="38" t="s">
        <v>6</v>
      </c>
      <c r="E679" s="38" t="s">
        <v>31</v>
      </c>
      <c r="F679" s="38" t="s">
        <v>376</v>
      </c>
      <c r="G679" s="38" t="s">
        <v>9</v>
      </c>
      <c r="H679" s="41">
        <v>0</v>
      </c>
      <c r="I679" s="41">
        <v>0</v>
      </c>
      <c r="J679" s="41">
        <f t="shared" si="10"/>
        <v>0</v>
      </c>
      <c r="K679" s="38"/>
    </row>
    <row r="680" spans="1:11" x14ac:dyDescent="0.25">
      <c r="A680" s="38">
        <v>209074</v>
      </c>
      <c r="B680" s="38" t="s">
        <v>142</v>
      </c>
      <c r="C680" s="38" t="s">
        <v>1006</v>
      </c>
      <c r="D680" s="38" t="s">
        <v>6</v>
      </c>
      <c r="E680" s="38" t="s">
        <v>123</v>
      </c>
      <c r="F680" s="38" t="s">
        <v>143</v>
      </c>
      <c r="G680" s="38" t="s">
        <v>9</v>
      </c>
      <c r="H680" s="41">
        <v>28253</v>
      </c>
      <c r="I680" s="41">
        <v>4215</v>
      </c>
      <c r="J680" s="41">
        <f t="shared" si="10"/>
        <v>-24038</v>
      </c>
      <c r="K680" s="38"/>
    </row>
    <row r="681" spans="1:11" x14ac:dyDescent="0.25">
      <c r="A681" s="38">
        <v>209722</v>
      </c>
      <c r="B681" s="38" t="s">
        <v>914</v>
      </c>
      <c r="C681" s="38" t="s">
        <v>1007</v>
      </c>
      <c r="D681" s="38" t="s">
        <v>6</v>
      </c>
      <c r="E681" s="38" t="s">
        <v>189</v>
      </c>
      <c r="F681" s="38" t="s">
        <v>916</v>
      </c>
      <c r="G681" s="38" t="s">
        <v>9</v>
      </c>
      <c r="H681" s="41">
        <v>783</v>
      </c>
      <c r="I681" s="41">
        <v>1765</v>
      </c>
      <c r="J681" s="41">
        <f t="shared" si="10"/>
        <v>982</v>
      </c>
      <c r="K681" s="38"/>
    </row>
    <row r="682" spans="1:11" x14ac:dyDescent="0.25">
      <c r="A682" s="38">
        <v>209930</v>
      </c>
      <c r="B682" s="38" t="s">
        <v>416</v>
      </c>
      <c r="C682" s="38" t="s">
        <v>1008</v>
      </c>
      <c r="D682" s="38" t="s">
        <v>6</v>
      </c>
      <c r="E682" s="38" t="s">
        <v>73</v>
      </c>
      <c r="F682" s="38" t="s">
        <v>418</v>
      </c>
      <c r="G682" s="38" t="s">
        <v>9</v>
      </c>
      <c r="H682" s="41">
        <v>463</v>
      </c>
      <c r="I682" s="41">
        <v>0</v>
      </c>
      <c r="J682" s="41">
        <f t="shared" si="10"/>
        <v>-463</v>
      </c>
      <c r="K682" s="38"/>
    </row>
    <row r="683" spans="1:11" x14ac:dyDescent="0.25">
      <c r="A683" s="38">
        <v>209970</v>
      </c>
      <c r="B683" s="38" t="s">
        <v>162</v>
      </c>
      <c r="C683" s="38" t="s">
        <v>1009</v>
      </c>
      <c r="D683" s="38" t="s">
        <v>6</v>
      </c>
      <c r="E683" s="38" t="s">
        <v>82</v>
      </c>
      <c r="F683" s="38" t="s">
        <v>236</v>
      </c>
      <c r="G683" s="38" t="s">
        <v>9</v>
      </c>
      <c r="H683" s="41">
        <v>448</v>
      </c>
      <c r="I683" s="41">
        <v>229</v>
      </c>
      <c r="J683" s="41">
        <f t="shared" si="10"/>
        <v>-219</v>
      </c>
      <c r="K683" s="38"/>
    </row>
    <row r="684" spans="1:11" x14ac:dyDescent="0.25">
      <c r="A684" s="38">
        <v>210139</v>
      </c>
      <c r="B684" s="38" t="s">
        <v>1127</v>
      </c>
      <c r="C684" s="38" t="s">
        <v>1010</v>
      </c>
      <c r="D684" s="38" t="s">
        <v>6</v>
      </c>
      <c r="E684" s="38" t="s">
        <v>14</v>
      </c>
      <c r="F684" s="38" t="s">
        <v>19</v>
      </c>
      <c r="G684" s="38" t="s">
        <v>9</v>
      </c>
      <c r="H684" s="41">
        <v>0</v>
      </c>
      <c r="I684" s="41">
        <v>1007</v>
      </c>
      <c r="J684" s="41">
        <f t="shared" si="10"/>
        <v>1007</v>
      </c>
      <c r="K684" s="38"/>
    </row>
    <row r="685" spans="1:11" x14ac:dyDescent="0.25">
      <c r="A685" s="38">
        <v>210477</v>
      </c>
      <c r="B685" s="38" t="s">
        <v>270</v>
      </c>
      <c r="C685" s="38" t="s">
        <v>1011</v>
      </c>
      <c r="D685" s="38" t="s">
        <v>6</v>
      </c>
      <c r="E685" s="38" t="s">
        <v>73</v>
      </c>
      <c r="F685" s="38" t="s">
        <v>269</v>
      </c>
      <c r="G685" s="38" t="s">
        <v>9</v>
      </c>
      <c r="H685" s="41">
        <v>0</v>
      </c>
      <c r="I685" s="41">
        <v>0</v>
      </c>
      <c r="J685" s="41">
        <f t="shared" si="10"/>
        <v>0</v>
      </c>
      <c r="K685" s="38"/>
    </row>
    <row r="686" spans="1:11" x14ac:dyDescent="0.25">
      <c r="A686" s="38">
        <v>210528</v>
      </c>
      <c r="B686" s="38" t="s">
        <v>1012</v>
      </c>
      <c r="C686" s="38" t="s">
        <v>1013</v>
      </c>
      <c r="D686" s="38" t="s">
        <v>6</v>
      </c>
      <c r="E686" s="38" t="s">
        <v>196</v>
      </c>
      <c r="F686" s="38" t="s">
        <v>1014</v>
      </c>
      <c r="G686" s="38" t="s">
        <v>9</v>
      </c>
      <c r="H686" s="41">
        <v>0</v>
      </c>
      <c r="I686" s="41">
        <v>2667</v>
      </c>
      <c r="J686" s="41">
        <f t="shared" si="10"/>
        <v>2667</v>
      </c>
      <c r="K686" s="38"/>
    </row>
    <row r="687" spans="1:11" x14ac:dyDescent="0.25">
      <c r="A687" s="38">
        <v>210529</v>
      </c>
      <c r="B687" s="38" t="s">
        <v>1012</v>
      </c>
      <c r="C687" s="38" t="s">
        <v>1015</v>
      </c>
      <c r="D687" s="38" t="s">
        <v>6</v>
      </c>
      <c r="E687" s="38" t="s">
        <v>196</v>
      </c>
      <c r="F687" s="38" t="s">
        <v>1014</v>
      </c>
      <c r="G687" s="38" t="s">
        <v>9</v>
      </c>
      <c r="H687" s="41">
        <v>12</v>
      </c>
      <c r="I687" s="41">
        <v>0</v>
      </c>
      <c r="J687" s="41">
        <f t="shared" si="10"/>
        <v>-12</v>
      </c>
      <c r="K687" s="38"/>
    </row>
    <row r="688" spans="1:11" x14ac:dyDescent="0.25">
      <c r="A688" s="38">
        <v>210538</v>
      </c>
      <c r="B688" s="38" t="s">
        <v>138</v>
      </c>
      <c r="C688" s="38" t="s">
        <v>1016</v>
      </c>
      <c r="D688" s="38" t="s">
        <v>6</v>
      </c>
      <c r="E688" s="38" t="s">
        <v>14</v>
      </c>
      <c r="F688" s="38" t="s">
        <v>19</v>
      </c>
      <c r="G688" s="38" t="s">
        <v>9</v>
      </c>
      <c r="H688" s="41">
        <v>0</v>
      </c>
      <c r="I688" s="41">
        <v>0</v>
      </c>
      <c r="J688" s="41">
        <f t="shared" si="10"/>
        <v>0</v>
      </c>
      <c r="K688" s="38"/>
    </row>
    <row r="689" spans="1:11" x14ac:dyDescent="0.25">
      <c r="A689" s="38">
        <v>210543</v>
      </c>
      <c r="B689" s="38" t="s">
        <v>1012</v>
      </c>
      <c r="C689" s="38" t="s">
        <v>1017</v>
      </c>
      <c r="D689" s="38" t="s">
        <v>6</v>
      </c>
      <c r="E689" s="38" t="s">
        <v>196</v>
      </c>
      <c r="F689" s="38" t="s">
        <v>1014</v>
      </c>
      <c r="G689" s="38" t="s">
        <v>9</v>
      </c>
      <c r="H689" s="41">
        <v>0</v>
      </c>
      <c r="I689" s="41">
        <v>0</v>
      </c>
      <c r="J689" s="41">
        <f t="shared" si="10"/>
        <v>0</v>
      </c>
      <c r="K689" s="38"/>
    </row>
    <row r="690" spans="1:11" x14ac:dyDescent="0.25">
      <c r="A690" s="38">
        <v>210587</v>
      </c>
      <c r="B690" s="38" t="s">
        <v>315</v>
      </c>
      <c r="C690" s="38" t="s">
        <v>1018</v>
      </c>
      <c r="D690" s="38" t="s">
        <v>6</v>
      </c>
      <c r="E690" s="38" t="s">
        <v>90</v>
      </c>
      <c r="F690" s="38" t="s">
        <v>701</v>
      </c>
      <c r="G690" s="38" t="s">
        <v>9</v>
      </c>
      <c r="H690" s="41">
        <v>0</v>
      </c>
      <c r="I690" s="41">
        <v>0</v>
      </c>
      <c r="J690" s="41">
        <f t="shared" si="10"/>
        <v>0</v>
      </c>
      <c r="K690" s="38"/>
    </row>
    <row r="691" spans="1:11" x14ac:dyDescent="0.25">
      <c r="A691" s="38">
        <v>210595</v>
      </c>
      <c r="B691" s="38" t="s">
        <v>1074</v>
      </c>
      <c r="C691" s="38" t="s">
        <v>1019</v>
      </c>
      <c r="D691" s="38" t="s">
        <v>6</v>
      </c>
      <c r="E691" s="38" t="s">
        <v>82</v>
      </c>
      <c r="F691" s="38" t="s">
        <v>83</v>
      </c>
      <c r="G691" s="38" t="s">
        <v>9</v>
      </c>
      <c r="H691" s="41">
        <v>221</v>
      </c>
      <c r="I691" s="41">
        <v>18743</v>
      </c>
      <c r="J691" s="41">
        <f t="shared" si="10"/>
        <v>18522</v>
      </c>
      <c r="K691" s="38"/>
    </row>
    <row r="692" spans="1:11" x14ac:dyDescent="0.25">
      <c r="A692" s="38">
        <v>210604</v>
      </c>
      <c r="B692" s="38" t="s">
        <v>1215</v>
      </c>
      <c r="C692" s="38" t="s">
        <v>1020</v>
      </c>
      <c r="D692" s="38" t="s">
        <v>6</v>
      </c>
      <c r="E692" s="38" t="s">
        <v>73</v>
      </c>
      <c r="F692" s="38" t="s">
        <v>157</v>
      </c>
      <c r="G692" s="38" t="s">
        <v>9</v>
      </c>
      <c r="H692" s="41">
        <v>258</v>
      </c>
      <c r="I692" s="41">
        <v>0</v>
      </c>
      <c r="J692" s="41">
        <f t="shared" si="10"/>
        <v>-258</v>
      </c>
      <c r="K692" s="38"/>
    </row>
    <row r="693" spans="1:11" x14ac:dyDescent="0.25">
      <c r="A693" s="38">
        <v>210611</v>
      </c>
      <c r="B693" s="38" t="s">
        <v>351</v>
      </c>
      <c r="C693" s="38" t="s">
        <v>1058</v>
      </c>
      <c r="D693" s="38" t="s">
        <v>6</v>
      </c>
      <c r="E693" s="38" t="s">
        <v>82</v>
      </c>
      <c r="F693" s="38" t="s">
        <v>392</v>
      </c>
      <c r="G693" s="38" t="s">
        <v>9</v>
      </c>
      <c r="H693" s="41">
        <v>0</v>
      </c>
      <c r="I693" s="41">
        <v>0</v>
      </c>
      <c r="J693" s="41">
        <f t="shared" si="10"/>
        <v>0</v>
      </c>
      <c r="K693" s="38"/>
    </row>
    <row r="694" spans="1:11" x14ac:dyDescent="0.25">
      <c r="A694" s="38">
        <v>210698</v>
      </c>
      <c r="B694" s="38" t="s">
        <v>138</v>
      </c>
      <c r="C694" s="38" t="s">
        <v>1059</v>
      </c>
      <c r="D694" s="38" t="s">
        <v>6</v>
      </c>
      <c r="E694" s="38" t="s">
        <v>14</v>
      </c>
      <c r="F694" s="38" t="s">
        <v>150</v>
      </c>
      <c r="G694" s="38" t="s">
        <v>9</v>
      </c>
      <c r="H694" s="41">
        <v>124273</v>
      </c>
      <c r="I694" s="41">
        <v>20516</v>
      </c>
      <c r="J694" s="41">
        <f t="shared" si="10"/>
        <v>-103757</v>
      </c>
      <c r="K694" s="38"/>
    </row>
    <row r="695" spans="1:11" x14ac:dyDescent="0.25">
      <c r="A695" s="38">
        <v>211058</v>
      </c>
      <c r="B695" s="38" t="s">
        <v>330</v>
      </c>
      <c r="C695" s="38" t="s">
        <v>1060</v>
      </c>
      <c r="D695" s="38" t="s">
        <v>6</v>
      </c>
      <c r="E695" s="38" t="s">
        <v>82</v>
      </c>
      <c r="F695" s="38" t="s">
        <v>332</v>
      </c>
      <c r="G695" s="38" t="s">
        <v>9</v>
      </c>
      <c r="H695" s="41">
        <v>0</v>
      </c>
      <c r="I695" s="41">
        <v>0</v>
      </c>
      <c r="J695" s="41">
        <f t="shared" si="10"/>
        <v>0</v>
      </c>
      <c r="K695" s="38"/>
    </row>
    <row r="696" spans="1:11" x14ac:dyDescent="0.25">
      <c r="A696" s="38">
        <v>211078</v>
      </c>
      <c r="B696" s="38" t="s">
        <v>72</v>
      </c>
      <c r="C696" s="38" t="s">
        <v>1061</v>
      </c>
      <c r="D696" s="38" t="s">
        <v>6</v>
      </c>
      <c r="E696" s="38" t="s">
        <v>73</v>
      </c>
      <c r="F696" s="38" t="s">
        <v>74</v>
      </c>
      <c r="G696" s="38" t="s">
        <v>9</v>
      </c>
      <c r="H696" s="41">
        <v>54</v>
      </c>
      <c r="I696" s="41">
        <v>0</v>
      </c>
      <c r="J696" s="41">
        <f t="shared" si="10"/>
        <v>-54</v>
      </c>
      <c r="K696" s="38"/>
    </row>
    <row r="697" spans="1:11" x14ac:dyDescent="0.25">
      <c r="A697" s="38">
        <v>211079</v>
      </c>
      <c r="B697" s="38" t="s">
        <v>72</v>
      </c>
      <c r="C697" s="38" t="s">
        <v>1062</v>
      </c>
      <c r="D697" s="38" t="s">
        <v>6</v>
      </c>
      <c r="E697" s="38" t="s">
        <v>73</v>
      </c>
      <c r="F697" s="38" t="s">
        <v>74</v>
      </c>
      <c r="G697" s="38" t="s">
        <v>9</v>
      </c>
      <c r="H697" s="41">
        <v>0</v>
      </c>
      <c r="I697" s="41">
        <v>0</v>
      </c>
      <c r="J697" s="41">
        <f t="shared" si="10"/>
        <v>0</v>
      </c>
      <c r="K697" s="38"/>
    </row>
    <row r="698" spans="1:11" x14ac:dyDescent="0.25">
      <c r="A698" s="38">
        <v>211080</v>
      </c>
      <c r="B698" s="38" t="s">
        <v>72</v>
      </c>
      <c r="C698" s="38" t="s">
        <v>1063</v>
      </c>
      <c r="D698" s="38" t="s">
        <v>6</v>
      </c>
      <c r="E698" s="38" t="s">
        <v>73</v>
      </c>
      <c r="F698" s="38" t="s">
        <v>74</v>
      </c>
      <c r="G698" s="38" t="s">
        <v>9</v>
      </c>
      <c r="H698" s="41">
        <v>0</v>
      </c>
      <c r="I698" s="41">
        <v>0</v>
      </c>
      <c r="J698" s="41">
        <f t="shared" si="10"/>
        <v>0</v>
      </c>
      <c r="K698" s="38"/>
    </row>
    <row r="699" spans="1:11" x14ac:dyDescent="0.25">
      <c r="A699" s="38">
        <v>211081</v>
      </c>
      <c r="B699" s="38" t="s">
        <v>72</v>
      </c>
      <c r="C699" s="38" t="s">
        <v>1064</v>
      </c>
      <c r="D699" s="38" t="s">
        <v>6</v>
      </c>
      <c r="E699" s="38" t="s">
        <v>73</v>
      </c>
      <c r="F699" s="38" t="s">
        <v>74</v>
      </c>
      <c r="G699" s="38" t="s">
        <v>9</v>
      </c>
      <c r="H699" s="41">
        <v>90</v>
      </c>
      <c r="I699" s="41">
        <v>0</v>
      </c>
      <c r="J699" s="41">
        <f t="shared" si="10"/>
        <v>-90</v>
      </c>
      <c r="K699" s="38"/>
    </row>
    <row r="700" spans="1:11" x14ac:dyDescent="0.25">
      <c r="A700" s="38">
        <v>211082</v>
      </c>
      <c r="B700" s="38" t="s">
        <v>72</v>
      </c>
      <c r="C700" s="38" t="s">
        <v>1065</v>
      </c>
      <c r="D700" s="38" t="s">
        <v>6</v>
      </c>
      <c r="E700" s="38" t="s">
        <v>73</v>
      </c>
      <c r="F700" s="38" t="s">
        <v>74</v>
      </c>
      <c r="G700" s="38" t="s">
        <v>9</v>
      </c>
      <c r="H700" s="41">
        <v>0</v>
      </c>
      <c r="I700" s="41">
        <v>0</v>
      </c>
      <c r="J700" s="41">
        <f t="shared" si="10"/>
        <v>0</v>
      </c>
      <c r="K700" s="38"/>
    </row>
    <row r="701" spans="1:11" x14ac:dyDescent="0.25">
      <c r="A701" s="38">
        <v>211083</v>
      </c>
      <c r="B701" s="38" t="s">
        <v>72</v>
      </c>
      <c r="C701" s="38" t="s">
        <v>1066</v>
      </c>
      <c r="D701" s="38" t="s">
        <v>6</v>
      </c>
      <c r="E701" s="38" t="s">
        <v>73</v>
      </c>
      <c r="F701" s="38" t="s">
        <v>74</v>
      </c>
      <c r="G701" s="38" t="s">
        <v>9</v>
      </c>
      <c r="H701" s="41">
        <v>0</v>
      </c>
      <c r="I701" s="41">
        <v>0</v>
      </c>
      <c r="J701" s="41">
        <f t="shared" si="10"/>
        <v>0</v>
      </c>
      <c r="K701" s="38"/>
    </row>
    <row r="702" spans="1:11" x14ac:dyDescent="0.25">
      <c r="A702" s="38">
        <v>211098</v>
      </c>
      <c r="B702" s="38" t="s">
        <v>1221</v>
      </c>
      <c r="C702" s="38" t="s">
        <v>1089</v>
      </c>
      <c r="D702" s="38" t="s">
        <v>6</v>
      </c>
      <c r="E702" s="38" t="s">
        <v>102</v>
      </c>
      <c r="F702" s="38" t="s">
        <v>103</v>
      </c>
      <c r="G702" s="38" t="s">
        <v>9</v>
      </c>
      <c r="H702" s="41">
        <v>43</v>
      </c>
      <c r="I702" s="41">
        <v>0</v>
      </c>
      <c r="J702" s="41">
        <f t="shared" si="10"/>
        <v>-43</v>
      </c>
      <c r="K702" s="38"/>
    </row>
    <row r="703" spans="1:11" x14ac:dyDescent="0.25">
      <c r="A703" s="38">
        <v>211099</v>
      </c>
      <c r="B703" s="38" t="s">
        <v>1221</v>
      </c>
      <c r="C703" s="38" t="s">
        <v>1090</v>
      </c>
      <c r="D703" s="38" t="s">
        <v>6</v>
      </c>
      <c r="E703" s="38" t="s">
        <v>67</v>
      </c>
      <c r="F703" s="38" t="s">
        <v>234</v>
      </c>
      <c r="G703" s="38" t="s">
        <v>9</v>
      </c>
      <c r="H703" s="41">
        <v>44</v>
      </c>
      <c r="I703" s="41">
        <v>0</v>
      </c>
      <c r="J703" s="41">
        <f t="shared" si="10"/>
        <v>-44</v>
      </c>
      <c r="K703" s="38"/>
    </row>
    <row r="704" spans="1:11" x14ac:dyDescent="0.25">
      <c r="A704" s="38">
        <v>211100</v>
      </c>
      <c r="B704" s="38" t="s">
        <v>1221</v>
      </c>
      <c r="C704" s="38" t="s">
        <v>1091</v>
      </c>
      <c r="D704" s="38" t="s">
        <v>6</v>
      </c>
      <c r="E704" s="38" t="s">
        <v>102</v>
      </c>
      <c r="F704" s="38" t="s">
        <v>229</v>
      </c>
      <c r="G704" s="38" t="s">
        <v>9</v>
      </c>
      <c r="H704" s="41">
        <v>16</v>
      </c>
      <c r="I704" s="41">
        <v>0</v>
      </c>
      <c r="J704" s="41">
        <f t="shared" si="10"/>
        <v>-16</v>
      </c>
      <c r="K704" s="38"/>
    </row>
    <row r="705" spans="1:11" x14ac:dyDescent="0.25">
      <c r="A705" s="38">
        <v>211378</v>
      </c>
      <c r="B705" s="38" t="s">
        <v>416</v>
      </c>
      <c r="C705" s="38" t="s">
        <v>1067</v>
      </c>
      <c r="D705" s="38" t="s">
        <v>6</v>
      </c>
      <c r="E705" s="38" t="s">
        <v>73</v>
      </c>
      <c r="F705" s="38" t="s">
        <v>418</v>
      </c>
      <c r="G705" s="38" t="s">
        <v>9</v>
      </c>
      <c r="H705" s="41">
        <v>272</v>
      </c>
      <c r="I705" s="41">
        <v>0</v>
      </c>
      <c r="J705" s="41">
        <f t="shared" si="10"/>
        <v>-272</v>
      </c>
      <c r="K705" s="38"/>
    </row>
    <row r="706" spans="1:11" x14ac:dyDescent="0.25">
      <c r="A706" s="38">
        <v>212080</v>
      </c>
      <c r="B706" s="38" t="s">
        <v>914</v>
      </c>
      <c r="C706" s="38" t="s">
        <v>1085</v>
      </c>
      <c r="D706" s="38" t="s">
        <v>6</v>
      </c>
      <c r="E706" s="38" t="s">
        <v>189</v>
      </c>
      <c r="F706" s="38" t="s">
        <v>916</v>
      </c>
      <c r="G706" s="38" t="s">
        <v>9</v>
      </c>
      <c r="H706" s="41">
        <v>10</v>
      </c>
      <c r="I706" s="41">
        <v>0</v>
      </c>
      <c r="J706" s="41">
        <f t="shared" si="10"/>
        <v>-10</v>
      </c>
      <c r="K706" s="38"/>
    </row>
    <row r="707" spans="1:11" x14ac:dyDescent="0.25">
      <c r="A707" s="38">
        <v>212782</v>
      </c>
      <c r="B707" s="38" t="s">
        <v>1034</v>
      </c>
      <c r="C707" s="38" t="s">
        <v>1092</v>
      </c>
      <c r="D707" s="38" t="s">
        <v>6</v>
      </c>
      <c r="E707" s="38" t="s">
        <v>90</v>
      </c>
      <c r="F707" s="38" t="s">
        <v>522</v>
      </c>
      <c r="G707" s="38" t="s">
        <v>9</v>
      </c>
      <c r="H707" s="41">
        <v>0</v>
      </c>
      <c r="I707" s="41">
        <v>0</v>
      </c>
      <c r="J707" s="41">
        <f t="shared" si="10"/>
        <v>0</v>
      </c>
      <c r="K707" s="38"/>
    </row>
    <row r="708" spans="1:11" x14ac:dyDescent="0.25">
      <c r="A708" s="38">
        <v>213160</v>
      </c>
      <c r="B708" s="38" t="s">
        <v>1121</v>
      </c>
      <c r="C708" s="38" t="s">
        <v>1086</v>
      </c>
      <c r="D708" s="38" t="s">
        <v>6</v>
      </c>
      <c r="E708" s="38" t="s">
        <v>73</v>
      </c>
      <c r="F708" s="38" t="s">
        <v>931</v>
      </c>
      <c r="G708" s="38" t="s">
        <v>9</v>
      </c>
      <c r="H708" s="41">
        <v>0</v>
      </c>
      <c r="I708" s="41">
        <v>0</v>
      </c>
      <c r="J708" s="41">
        <f t="shared" si="10"/>
        <v>0</v>
      </c>
      <c r="K708" s="38"/>
    </row>
    <row r="709" spans="1:11" x14ac:dyDescent="0.25">
      <c r="A709" s="38">
        <v>213260</v>
      </c>
      <c r="B709" s="38" t="s">
        <v>1084</v>
      </c>
      <c r="C709" s="38" t="s">
        <v>1087</v>
      </c>
      <c r="D709" s="38" t="s">
        <v>6</v>
      </c>
      <c r="E709" s="38" t="s">
        <v>82</v>
      </c>
      <c r="F709" s="38" t="s">
        <v>226</v>
      </c>
      <c r="G709" s="38" t="s">
        <v>9</v>
      </c>
      <c r="H709" s="41">
        <v>0</v>
      </c>
      <c r="I709" s="41">
        <v>0</v>
      </c>
      <c r="J709" s="41">
        <f t="shared" si="10"/>
        <v>0</v>
      </c>
      <c r="K709" s="38"/>
    </row>
    <row r="710" spans="1:11" x14ac:dyDescent="0.25">
      <c r="A710" s="38">
        <v>213500</v>
      </c>
      <c r="B710" s="38" t="s">
        <v>1222</v>
      </c>
      <c r="C710" s="38" t="s">
        <v>1095</v>
      </c>
      <c r="D710" s="38" t="s">
        <v>6</v>
      </c>
      <c r="E710" s="38" t="s">
        <v>196</v>
      </c>
      <c r="F710" s="38" t="s">
        <v>197</v>
      </c>
      <c r="G710" s="38" t="s">
        <v>9</v>
      </c>
      <c r="H710" s="41">
        <v>0</v>
      </c>
      <c r="I710" s="41">
        <v>0</v>
      </c>
      <c r="J710" s="41">
        <f t="shared" ref="J710:J746" si="11">I710-H710</f>
        <v>0</v>
      </c>
      <c r="K710" s="38"/>
    </row>
    <row r="711" spans="1:11" x14ac:dyDescent="0.25">
      <c r="A711" s="38">
        <v>213860</v>
      </c>
      <c r="B711" s="38" t="s">
        <v>12</v>
      </c>
      <c r="C711" s="38" t="s">
        <v>1097</v>
      </c>
      <c r="D711" s="38" t="s">
        <v>6</v>
      </c>
      <c r="E711" s="38" t="s">
        <v>14</v>
      </c>
      <c r="F711" s="38" t="s">
        <v>15</v>
      </c>
      <c r="G711" s="38" t="s">
        <v>9</v>
      </c>
      <c r="H711" s="41">
        <v>510</v>
      </c>
      <c r="I711" s="41">
        <v>0</v>
      </c>
      <c r="J711" s="41">
        <f t="shared" si="11"/>
        <v>-510</v>
      </c>
      <c r="K711" s="38"/>
    </row>
    <row r="712" spans="1:11" x14ac:dyDescent="0.25">
      <c r="A712" s="38">
        <v>214020</v>
      </c>
      <c r="B712" s="38" t="s">
        <v>1223</v>
      </c>
      <c r="C712" s="38" t="s">
        <v>1093</v>
      </c>
      <c r="D712" s="38" t="s">
        <v>6</v>
      </c>
      <c r="E712" s="38" t="s">
        <v>14</v>
      </c>
      <c r="F712" s="38" t="s">
        <v>15</v>
      </c>
      <c r="G712" s="38" t="s">
        <v>9</v>
      </c>
      <c r="H712" s="41">
        <v>52</v>
      </c>
      <c r="I712" s="41">
        <v>0</v>
      </c>
      <c r="J712" s="41">
        <f t="shared" si="11"/>
        <v>-52</v>
      </c>
      <c r="K712" s="38"/>
    </row>
    <row r="713" spans="1:11" x14ac:dyDescent="0.25">
      <c r="A713" s="38">
        <v>215301</v>
      </c>
      <c r="B713" s="38" t="s">
        <v>1134</v>
      </c>
      <c r="C713" s="38" t="s">
        <v>1098</v>
      </c>
      <c r="D713" s="38" t="s">
        <v>6</v>
      </c>
      <c r="E713" s="38" t="s">
        <v>31</v>
      </c>
      <c r="F713" s="38" t="s">
        <v>114</v>
      </c>
      <c r="G713" s="38" t="s">
        <v>9</v>
      </c>
      <c r="H713" s="41">
        <v>0</v>
      </c>
      <c r="I713" s="41">
        <v>0</v>
      </c>
      <c r="J713" s="41">
        <f t="shared" si="11"/>
        <v>0</v>
      </c>
      <c r="K713" s="38"/>
    </row>
    <row r="714" spans="1:11" x14ac:dyDescent="0.25">
      <c r="A714" s="38">
        <v>215541</v>
      </c>
      <c r="B714" s="38" t="s">
        <v>264</v>
      </c>
      <c r="C714" s="38" t="s">
        <v>1099</v>
      </c>
      <c r="D714" s="38" t="s">
        <v>6</v>
      </c>
      <c r="E714" s="38" t="s">
        <v>61</v>
      </c>
      <c r="F714" s="38" t="s">
        <v>266</v>
      </c>
      <c r="G714" s="38" t="s">
        <v>9</v>
      </c>
      <c r="H714" s="41">
        <v>0</v>
      </c>
      <c r="I714" s="41">
        <v>0</v>
      </c>
      <c r="J714" s="41">
        <f t="shared" si="11"/>
        <v>0</v>
      </c>
      <c r="K714" s="38"/>
    </row>
    <row r="715" spans="1:11" x14ac:dyDescent="0.25">
      <c r="A715" s="38">
        <v>215620</v>
      </c>
      <c r="B715" s="38" t="s">
        <v>855</v>
      </c>
      <c r="C715" s="38" t="s">
        <v>1100</v>
      </c>
      <c r="D715" s="38" t="s">
        <v>6</v>
      </c>
      <c r="E715" s="38" t="s">
        <v>73</v>
      </c>
      <c r="F715" s="38" t="s">
        <v>857</v>
      </c>
      <c r="G715" s="38" t="s">
        <v>9</v>
      </c>
      <c r="H715" s="41">
        <v>0</v>
      </c>
      <c r="I715" s="41">
        <v>0</v>
      </c>
      <c r="J715" s="41">
        <f t="shared" si="11"/>
        <v>0</v>
      </c>
      <c r="K715" s="38"/>
    </row>
    <row r="716" spans="1:11" x14ac:dyDescent="0.25">
      <c r="A716" s="38">
        <v>216041</v>
      </c>
      <c r="B716" s="38" t="s">
        <v>1096</v>
      </c>
      <c r="C716" s="38" t="s">
        <v>1096</v>
      </c>
      <c r="D716" s="38" t="s">
        <v>590</v>
      </c>
      <c r="E716" s="38" t="s">
        <v>153</v>
      </c>
      <c r="F716" s="38" t="s">
        <v>507</v>
      </c>
      <c r="G716" s="38" t="s">
        <v>9</v>
      </c>
      <c r="H716" s="41">
        <v>71793</v>
      </c>
      <c r="I716" s="41">
        <v>20589</v>
      </c>
      <c r="J716" s="41">
        <f t="shared" si="11"/>
        <v>-51204</v>
      </c>
      <c r="K716" s="38"/>
    </row>
    <row r="717" spans="1:11" x14ac:dyDescent="0.25">
      <c r="A717" s="38">
        <v>216381</v>
      </c>
      <c r="B717" s="38" t="s">
        <v>1159</v>
      </c>
      <c r="C717" s="38" t="s">
        <v>1103</v>
      </c>
      <c r="D717" s="38" t="s">
        <v>6</v>
      </c>
      <c r="E717" s="38" t="s">
        <v>117</v>
      </c>
      <c r="F717" s="38" t="s">
        <v>356</v>
      </c>
      <c r="G717" s="38" t="s">
        <v>9</v>
      </c>
      <c r="H717" s="41">
        <v>149</v>
      </c>
      <c r="I717" s="41">
        <v>0</v>
      </c>
      <c r="J717" s="41">
        <f t="shared" si="11"/>
        <v>-149</v>
      </c>
      <c r="K717" s="38"/>
    </row>
    <row r="718" spans="1:11" x14ac:dyDescent="0.25">
      <c r="A718" s="38">
        <v>216440</v>
      </c>
      <c r="B718" s="38" t="s">
        <v>1134</v>
      </c>
      <c r="C718" s="38" t="s">
        <v>1104</v>
      </c>
      <c r="D718" s="38" t="s">
        <v>6</v>
      </c>
      <c r="E718" s="38" t="s">
        <v>31</v>
      </c>
      <c r="F718" s="38" t="s">
        <v>114</v>
      </c>
      <c r="G718" s="38" t="s">
        <v>9</v>
      </c>
      <c r="H718" s="41">
        <v>0</v>
      </c>
      <c r="I718" s="41">
        <v>0</v>
      </c>
      <c r="J718" s="41">
        <f t="shared" si="11"/>
        <v>0</v>
      </c>
      <c r="K718" s="38"/>
    </row>
    <row r="719" spans="1:11" x14ac:dyDescent="0.25">
      <c r="A719" s="38">
        <v>216660</v>
      </c>
      <c r="B719" s="38" t="s">
        <v>1222</v>
      </c>
      <c r="C719" s="38" t="s">
        <v>1105</v>
      </c>
      <c r="D719" s="38" t="s">
        <v>6</v>
      </c>
      <c r="E719" s="38" t="s">
        <v>196</v>
      </c>
      <c r="F719" s="38" t="s">
        <v>197</v>
      </c>
      <c r="G719" s="38" t="s">
        <v>9</v>
      </c>
      <c r="H719" s="41">
        <v>0</v>
      </c>
      <c r="I719" s="41">
        <v>0</v>
      </c>
      <c r="J719" s="41">
        <f t="shared" si="11"/>
        <v>0</v>
      </c>
      <c r="K719" s="38"/>
    </row>
    <row r="720" spans="1:11" x14ac:dyDescent="0.25">
      <c r="A720" s="38">
        <v>217480</v>
      </c>
      <c r="B720" s="38" t="s">
        <v>1119</v>
      </c>
      <c r="C720" s="38" t="s">
        <v>1109</v>
      </c>
      <c r="D720" s="38" t="s">
        <v>6</v>
      </c>
      <c r="E720" s="38" t="s">
        <v>14</v>
      </c>
      <c r="F720" s="38" t="s">
        <v>15</v>
      </c>
      <c r="G720" s="38" t="s">
        <v>9</v>
      </c>
      <c r="H720" s="41">
        <v>41</v>
      </c>
      <c r="I720" s="41">
        <v>0</v>
      </c>
      <c r="J720" s="41">
        <f t="shared" si="11"/>
        <v>-41</v>
      </c>
      <c r="K720" s="38"/>
    </row>
    <row r="721" spans="1:11" x14ac:dyDescent="0.25">
      <c r="A721" s="38">
        <v>217481</v>
      </c>
      <c r="B721" s="38" t="s">
        <v>1120</v>
      </c>
      <c r="C721" s="38" t="s">
        <v>1110</v>
      </c>
      <c r="D721" s="38" t="s">
        <v>6</v>
      </c>
      <c r="E721" s="38" t="s">
        <v>82</v>
      </c>
      <c r="F721" s="38" t="s">
        <v>166</v>
      </c>
      <c r="G721" s="38" t="s">
        <v>9</v>
      </c>
      <c r="H721" s="41">
        <v>579</v>
      </c>
      <c r="I721" s="41">
        <v>0</v>
      </c>
      <c r="J721" s="41">
        <f t="shared" si="11"/>
        <v>-579</v>
      </c>
      <c r="K721" s="38"/>
    </row>
    <row r="722" spans="1:11" x14ac:dyDescent="0.25">
      <c r="A722" s="38">
        <v>217500</v>
      </c>
      <c r="B722" s="38" t="s">
        <v>1121</v>
      </c>
      <c r="C722" s="38" t="s">
        <v>1111</v>
      </c>
      <c r="D722" s="38" t="s">
        <v>6</v>
      </c>
      <c r="E722" s="38" t="s">
        <v>73</v>
      </c>
      <c r="F722" s="38" t="s">
        <v>931</v>
      </c>
      <c r="G722" s="38" t="s">
        <v>9</v>
      </c>
      <c r="H722" s="41">
        <v>0</v>
      </c>
      <c r="I722" s="41">
        <v>0</v>
      </c>
      <c r="J722" s="41">
        <f t="shared" si="11"/>
        <v>0</v>
      </c>
      <c r="K722" s="38"/>
    </row>
    <row r="723" spans="1:11" x14ac:dyDescent="0.25">
      <c r="A723" s="38">
        <v>217840</v>
      </c>
      <c r="B723" s="38" t="s">
        <v>1129</v>
      </c>
      <c r="C723" s="38" t="s">
        <v>1112</v>
      </c>
      <c r="D723" s="38" t="s">
        <v>6</v>
      </c>
      <c r="E723" s="38" t="s">
        <v>90</v>
      </c>
      <c r="F723" s="38" t="s">
        <v>910</v>
      </c>
      <c r="G723" s="38" t="s">
        <v>9</v>
      </c>
      <c r="H723" s="41">
        <v>0</v>
      </c>
      <c r="I723" s="41">
        <v>0</v>
      </c>
      <c r="J723" s="41">
        <f t="shared" si="11"/>
        <v>0</v>
      </c>
      <c r="K723" s="38"/>
    </row>
    <row r="724" spans="1:11" x14ac:dyDescent="0.25">
      <c r="A724" s="38">
        <v>217860</v>
      </c>
      <c r="B724" s="38" t="s">
        <v>351</v>
      </c>
      <c r="C724" s="38" t="s">
        <v>1113</v>
      </c>
      <c r="D724" s="38" t="s">
        <v>6</v>
      </c>
      <c r="E724" s="38" t="s">
        <v>14</v>
      </c>
      <c r="F724" s="38" t="s">
        <v>15</v>
      </c>
      <c r="G724" s="38" t="s">
        <v>9</v>
      </c>
      <c r="H724" s="41">
        <v>0</v>
      </c>
      <c r="I724" s="41">
        <v>0</v>
      </c>
      <c r="J724" s="41">
        <f t="shared" si="11"/>
        <v>0</v>
      </c>
      <c r="K724" s="38"/>
    </row>
    <row r="725" spans="1:11" x14ac:dyDescent="0.25">
      <c r="A725" s="38">
        <v>217861</v>
      </c>
      <c r="B725" s="38" t="s">
        <v>351</v>
      </c>
      <c r="C725" s="38" t="s">
        <v>1114</v>
      </c>
      <c r="D725" s="38" t="s">
        <v>6</v>
      </c>
      <c r="E725" s="38" t="s">
        <v>14</v>
      </c>
      <c r="F725" s="38" t="s">
        <v>15</v>
      </c>
      <c r="G725" s="38" t="s">
        <v>9</v>
      </c>
      <c r="H725" s="41">
        <v>0</v>
      </c>
      <c r="I725" s="41">
        <v>0</v>
      </c>
      <c r="J725" s="41">
        <f t="shared" si="11"/>
        <v>0</v>
      </c>
      <c r="K725" s="38"/>
    </row>
    <row r="726" spans="1:11" x14ac:dyDescent="0.25">
      <c r="A726" s="38">
        <v>218260</v>
      </c>
      <c r="B726" s="38" t="s">
        <v>1034</v>
      </c>
      <c r="C726" s="38" t="s">
        <v>1224</v>
      </c>
      <c r="D726" s="38" t="s">
        <v>6</v>
      </c>
      <c r="E726" s="38" t="s">
        <v>90</v>
      </c>
      <c r="F726" s="38" t="s">
        <v>1248</v>
      </c>
      <c r="G726" s="38" t="s">
        <v>9</v>
      </c>
      <c r="H726" s="41">
        <v>843</v>
      </c>
      <c r="I726" s="41">
        <v>0</v>
      </c>
      <c r="J726" s="41">
        <f t="shared" si="11"/>
        <v>-843</v>
      </c>
      <c r="K726" s="38"/>
    </row>
    <row r="727" spans="1:11" x14ac:dyDescent="0.25">
      <c r="A727" s="38">
        <v>218381</v>
      </c>
      <c r="B727" s="38" t="s">
        <v>1123</v>
      </c>
      <c r="C727" s="38" t="s">
        <v>1117</v>
      </c>
      <c r="D727" s="38" t="s">
        <v>6</v>
      </c>
      <c r="E727" s="38" t="s">
        <v>82</v>
      </c>
      <c r="F727" s="38" t="s">
        <v>248</v>
      </c>
      <c r="G727" s="38" t="s">
        <v>9</v>
      </c>
      <c r="H727" s="41">
        <v>0</v>
      </c>
      <c r="I727" s="41">
        <v>0</v>
      </c>
      <c r="J727" s="41">
        <f t="shared" si="11"/>
        <v>0</v>
      </c>
      <c r="K727" s="38"/>
    </row>
    <row r="728" spans="1:11" x14ac:dyDescent="0.25">
      <c r="A728" s="38">
        <v>218460</v>
      </c>
      <c r="B728" s="38" t="s">
        <v>200</v>
      </c>
      <c r="C728" s="38" t="s">
        <v>1118</v>
      </c>
      <c r="D728" s="38" t="s">
        <v>6</v>
      </c>
      <c r="E728" s="38" t="s">
        <v>202</v>
      </c>
      <c r="F728" s="38" t="s">
        <v>203</v>
      </c>
      <c r="G728" s="38" t="s">
        <v>9</v>
      </c>
      <c r="H728" s="41">
        <v>0</v>
      </c>
      <c r="I728" s="41">
        <v>0</v>
      </c>
      <c r="J728" s="41">
        <f t="shared" si="11"/>
        <v>0</v>
      </c>
      <c r="K728" s="38"/>
    </row>
    <row r="729" spans="1:11" x14ac:dyDescent="0.25">
      <c r="A729" s="38">
        <v>218561</v>
      </c>
      <c r="B729" s="38" t="s">
        <v>1122</v>
      </c>
      <c r="C729" s="38" t="s">
        <v>1115</v>
      </c>
      <c r="D729" s="38" t="s">
        <v>6</v>
      </c>
      <c r="E729" s="38" t="s">
        <v>28</v>
      </c>
      <c r="F729" s="38" t="s">
        <v>327</v>
      </c>
      <c r="G729" s="38" t="s">
        <v>9</v>
      </c>
      <c r="H729" s="41">
        <v>150</v>
      </c>
      <c r="I729" s="41">
        <v>0</v>
      </c>
      <c r="J729" s="41">
        <f t="shared" si="11"/>
        <v>-150</v>
      </c>
      <c r="K729" s="38"/>
    </row>
    <row r="730" spans="1:11" x14ac:dyDescent="0.25">
      <c r="A730" s="38">
        <v>218580</v>
      </c>
      <c r="B730" s="38" t="s">
        <v>1122</v>
      </c>
      <c r="C730" s="38" t="s">
        <v>1116</v>
      </c>
      <c r="D730" s="38" t="s">
        <v>6</v>
      </c>
      <c r="E730" s="38" t="s">
        <v>28</v>
      </c>
      <c r="F730" s="38" t="s">
        <v>159</v>
      </c>
      <c r="G730" s="38" t="s">
        <v>9</v>
      </c>
      <c r="H730" s="41">
        <v>67</v>
      </c>
      <c r="I730" s="41">
        <v>0</v>
      </c>
      <c r="J730" s="41">
        <f t="shared" si="11"/>
        <v>-67</v>
      </c>
      <c r="K730" s="38"/>
    </row>
    <row r="731" spans="1:11" x14ac:dyDescent="0.25">
      <c r="A731" s="38">
        <v>218760</v>
      </c>
      <c r="B731" s="38" t="s">
        <v>1226</v>
      </c>
      <c r="C731" s="38" t="s">
        <v>1225</v>
      </c>
      <c r="D731" s="38" t="s">
        <v>6</v>
      </c>
      <c r="E731" s="38" t="s">
        <v>73</v>
      </c>
      <c r="F731" s="38" t="s">
        <v>323</v>
      </c>
      <c r="G731" s="38" t="s">
        <v>9</v>
      </c>
      <c r="H731" s="41">
        <v>390</v>
      </c>
      <c r="I731" s="41">
        <v>0</v>
      </c>
      <c r="J731" s="41">
        <f t="shared" si="11"/>
        <v>-390</v>
      </c>
      <c r="K731" s="38"/>
    </row>
    <row r="732" spans="1:11" x14ac:dyDescent="0.25">
      <c r="A732" s="38">
        <v>218761</v>
      </c>
      <c r="B732" s="38" t="s">
        <v>1226</v>
      </c>
      <c r="C732" s="38" t="s">
        <v>1227</v>
      </c>
      <c r="D732" s="38" t="s">
        <v>6</v>
      </c>
      <c r="E732" s="38" t="s">
        <v>73</v>
      </c>
      <c r="F732" s="38" t="s">
        <v>323</v>
      </c>
      <c r="G732" s="38" t="s">
        <v>9</v>
      </c>
      <c r="H732" s="41">
        <v>1</v>
      </c>
      <c r="I732" s="41">
        <v>0</v>
      </c>
      <c r="J732" s="41">
        <f t="shared" si="11"/>
        <v>-1</v>
      </c>
      <c r="K732" s="38"/>
    </row>
    <row r="733" spans="1:11" x14ac:dyDescent="0.25">
      <c r="A733" s="38">
        <v>218762</v>
      </c>
      <c r="B733" s="38" t="s">
        <v>1226</v>
      </c>
      <c r="C733" s="38" t="s">
        <v>1228</v>
      </c>
      <c r="D733" s="38" t="s">
        <v>6</v>
      </c>
      <c r="E733" s="38" t="s">
        <v>73</v>
      </c>
      <c r="F733" s="38" t="s">
        <v>323</v>
      </c>
      <c r="G733" s="38" t="s">
        <v>9</v>
      </c>
      <c r="H733" s="41">
        <v>337</v>
      </c>
      <c r="I733" s="41">
        <v>0</v>
      </c>
      <c r="J733" s="41">
        <f t="shared" si="11"/>
        <v>-337</v>
      </c>
      <c r="K733" s="38"/>
    </row>
    <row r="734" spans="1:11" x14ac:dyDescent="0.25">
      <c r="A734" s="38">
        <v>219320</v>
      </c>
      <c r="B734" s="38" t="s">
        <v>1230</v>
      </c>
      <c r="C734" s="38" t="s">
        <v>1229</v>
      </c>
      <c r="D734" s="38" t="s">
        <v>247</v>
      </c>
      <c r="E734" s="38" t="s">
        <v>82</v>
      </c>
      <c r="F734" s="38" t="s">
        <v>308</v>
      </c>
      <c r="G734" s="38" t="s">
        <v>9</v>
      </c>
      <c r="H734" s="41">
        <v>0</v>
      </c>
      <c r="I734" s="41">
        <v>0</v>
      </c>
      <c r="J734" s="41">
        <f t="shared" si="11"/>
        <v>0</v>
      </c>
      <c r="K734" s="38"/>
    </row>
    <row r="735" spans="1:11" x14ac:dyDescent="0.25">
      <c r="A735" s="38">
        <v>219340</v>
      </c>
      <c r="B735" s="38" t="s">
        <v>1232</v>
      </c>
      <c r="C735" s="38" t="s">
        <v>1231</v>
      </c>
      <c r="D735" s="38" t="s">
        <v>6</v>
      </c>
      <c r="E735" s="38" t="s">
        <v>73</v>
      </c>
      <c r="F735" s="38" t="s">
        <v>1249</v>
      </c>
      <c r="G735" s="38" t="s">
        <v>9</v>
      </c>
      <c r="H735" s="41">
        <v>62</v>
      </c>
      <c r="I735" s="41">
        <v>0</v>
      </c>
      <c r="J735" s="41">
        <f t="shared" si="11"/>
        <v>-62</v>
      </c>
      <c r="K735" s="38"/>
    </row>
    <row r="736" spans="1:11" x14ac:dyDescent="0.25">
      <c r="A736" s="38">
        <v>219341</v>
      </c>
      <c r="B736" s="38" t="s">
        <v>1232</v>
      </c>
      <c r="C736" s="38" t="s">
        <v>1233</v>
      </c>
      <c r="D736" s="38" t="s">
        <v>6</v>
      </c>
      <c r="E736" s="38" t="s">
        <v>73</v>
      </c>
      <c r="F736" s="38" t="s">
        <v>1249</v>
      </c>
      <c r="G736" s="38" t="s">
        <v>9</v>
      </c>
      <c r="H736" s="41">
        <v>0</v>
      </c>
      <c r="I736" s="41">
        <v>0</v>
      </c>
      <c r="J736" s="41">
        <f t="shared" si="11"/>
        <v>0</v>
      </c>
      <c r="K736" s="38"/>
    </row>
    <row r="737" spans="1:11" x14ac:dyDescent="0.25">
      <c r="A737" s="38">
        <v>219342</v>
      </c>
      <c r="B737" s="38" t="s">
        <v>1232</v>
      </c>
      <c r="C737" s="38" t="s">
        <v>1234</v>
      </c>
      <c r="D737" s="38" t="s">
        <v>6</v>
      </c>
      <c r="E737" s="38" t="s">
        <v>73</v>
      </c>
      <c r="F737" s="38" t="s">
        <v>1249</v>
      </c>
      <c r="G737" s="38" t="s">
        <v>9</v>
      </c>
      <c r="H737" s="41">
        <v>0</v>
      </c>
      <c r="I737" s="41">
        <v>0</v>
      </c>
      <c r="J737" s="41">
        <f t="shared" si="11"/>
        <v>0</v>
      </c>
      <c r="K737" s="38"/>
    </row>
    <row r="738" spans="1:11" x14ac:dyDescent="0.25">
      <c r="A738" s="38">
        <v>219360</v>
      </c>
      <c r="B738" s="38" t="s">
        <v>239</v>
      </c>
      <c r="C738" s="38" t="s">
        <v>1235</v>
      </c>
      <c r="D738" s="38" t="s">
        <v>6</v>
      </c>
      <c r="E738" s="38" t="s">
        <v>90</v>
      </c>
      <c r="F738" s="38" t="s">
        <v>241</v>
      </c>
      <c r="G738" s="39" t="s">
        <v>9</v>
      </c>
      <c r="H738" s="42">
        <v>0</v>
      </c>
      <c r="I738" s="42">
        <v>0</v>
      </c>
      <c r="J738" s="41">
        <f t="shared" si="11"/>
        <v>0</v>
      </c>
      <c r="K738" s="39"/>
    </row>
    <row r="739" spans="1:11" x14ac:dyDescent="0.25">
      <c r="A739" s="38">
        <v>219720</v>
      </c>
      <c r="B739" s="38" t="s">
        <v>1237</v>
      </c>
      <c r="C739" s="38" t="s">
        <v>1236</v>
      </c>
      <c r="D739" s="38" t="s">
        <v>247</v>
      </c>
      <c r="E739" s="38" t="s">
        <v>14</v>
      </c>
      <c r="F739" s="38" t="s">
        <v>15</v>
      </c>
      <c r="G739" s="39" t="s">
        <v>9</v>
      </c>
      <c r="H739" s="42">
        <v>73</v>
      </c>
      <c r="I739" s="42">
        <v>0</v>
      </c>
      <c r="J739" s="41">
        <f t="shared" si="11"/>
        <v>-73</v>
      </c>
      <c r="K739" s="39"/>
    </row>
    <row r="740" spans="1:11" x14ac:dyDescent="0.25">
      <c r="A740" s="38">
        <v>220021</v>
      </c>
      <c r="B740" s="38" t="s">
        <v>1151</v>
      </c>
      <c r="C740" s="38" t="s">
        <v>1238</v>
      </c>
      <c r="D740" s="38" t="s">
        <v>6</v>
      </c>
      <c r="E740" s="38" t="s">
        <v>202</v>
      </c>
      <c r="F740" s="38" t="s">
        <v>321</v>
      </c>
      <c r="G740" s="39" t="s">
        <v>9</v>
      </c>
      <c r="H740" s="42">
        <v>0</v>
      </c>
      <c r="I740" s="42">
        <v>0</v>
      </c>
      <c r="J740" s="41">
        <f t="shared" si="11"/>
        <v>0</v>
      </c>
      <c r="K740" s="39"/>
    </row>
    <row r="741" spans="1:11" x14ac:dyDescent="0.25">
      <c r="A741" s="38">
        <v>220041</v>
      </c>
      <c r="B741" s="38" t="s">
        <v>1122</v>
      </c>
      <c r="C741" s="38" t="s">
        <v>1239</v>
      </c>
      <c r="D741" s="38" t="s">
        <v>247</v>
      </c>
      <c r="E741" s="38" t="s">
        <v>28</v>
      </c>
      <c r="F741" s="38" t="s">
        <v>159</v>
      </c>
      <c r="G741" s="39" t="s">
        <v>9</v>
      </c>
      <c r="H741" s="42">
        <v>71</v>
      </c>
      <c r="I741" s="42">
        <v>0</v>
      </c>
      <c r="J741" s="41">
        <f t="shared" si="11"/>
        <v>-71</v>
      </c>
      <c r="K741" s="39" t="s">
        <v>1106</v>
      </c>
    </row>
    <row r="742" spans="1:11" x14ac:dyDescent="0.25">
      <c r="A742" s="38">
        <v>220100</v>
      </c>
      <c r="B742" s="38" t="s">
        <v>494</v>
      </c>
      <c r="C742" s="38" t="s">
        <v>1240</v>
      </c>
      <c r="D742" s="38" t="s">
        <v>6</v>
      </c>
      <c r="E742" s="38" t="s">
        <v>90</v>
      </c>
      <c r="F742" s="38" t="s">
        <v>496</v>
      </c>
      <c r="G742" s="39" t="s">
        <v>9</v>
      </c>
      <c r="H742" s="42">
        <v>0</v>
      </c>
      <c r="I742" s="42">
        <v>0</v>
      </c>
      <c r="J742" s="41">
        <f t="shared" si="11"/>
        <v>0</v>
      </c>
      <c r="K742" s="39"/>
    </row>
    <row r="743" spans="1:11" x14ac:dyDescent="0.25">
      <c r="A743" s="38">
        <v>220200</v>
      </c>
      <c r="B743" s="38" t="s">
        <v>1141</v>
      </c>
      <c r="C743" s="38" t="s">
        <v>1241</v>
      </c>
      <c r="D743" s="38" t="s">
        <v>6</v>
      </c>
      <c r="E743" s="38" t="s">
        <v>153</v>
      </c>
      <c r="F743" s="38" t="s">
        <v>183</v>
      </c>
      <c r="G743" s="39" t="s">
        <v>9</v>
      </c>
      <c r="H743" s="42">
        <v>0</v>
      </c>
      <c r="I743" s="42">
        <v>0</v>
      </c>
      <c r="J743" s="41">
        <f t="shared" si="11"/>
        <v>0</v>
      </c>
      <c r="K743" s="39"/>
    </row>
    <row r="744" spans="1:11" x14ac:dyDescent="0.25">
      <c r="A744" s="38">
        <v>220260</v>
      </c>
      <c r="B744" s="38" t="s">
        <v>351</v>
      </c>
      <c r="C744" s="38" t="s">
        <v>1242</v>
      </c>
      <c r="D744" s="38" t="s">
        <v>6</v>
      </c>
      <c r="E744" s="38" t="s">
        <v>28</v>
      </c>
      <c r="F744" s="38" t="s">
        <v>94</v>
      </c>
      <c r="G744" s="39" t="s">
        <v>9</v>
      </c>
      <c r="H744" s="42">
        <v>13</v>
      </c>
      <c r="I744" s="42">
        <v>0</v>
      </c>
      <c r="J744" s="41">
        <f t="shared" si="11"/>
        <v>-13</v>
      </c>
      <c r="K744" s="39"/>
    </row>
    <row r="745" spans="1:11" x14ac:dyDescent="0.25">
      <c r="A745" s="38">
        <v>220744</v>
      </c>
      <c r="B745" s="38" t="s">
        <v>1129</v>
      </c>
      <c r="C745" s="38" t="s">
        <v>1246</v>
      </c>
      <c r="D745" s="38" t="s">
        <v>590</v>
      </c>
      <c r="E745" s="38" t="s">
        <v>82</v>
      </c>
      <c r="F745" s="38" t="s">
        <v>592</v>
      </c>
      <c r="G745" s="39" t="s">
        <v>9</v>
      </c>
      <c r="H745" s="42">
        <v>21085</v>
      </c>
      <c r="I745" s="43">
        <v>0</v>
      </c>
      <c r="J745" s="41">
        <f t="shared" si="11"/>
        <v>-21085</v>
      </c>
      <c r="K745" s="2"/>
    </row>
    <row r="746" spans="1:11" x14ac:dyDescent="0.25">
      <c r="A746" s="38">
        <v>220828</v>
      </c>
      <c r="B746" s="38" t="s">
        <v>1198</v>
      </c>
      <c r="C746" s="38" t="s">
        <v>1243</v>
      </c>
      <c r="D746" s="38" t="s">
        <v>6</v>
      </c>
      <c r="E746" s="38" t="s">
        <v>90</v>
      </c>
      <c r="F746" s="38" t="s">
        <v>642</v>
      </c>
      <c r="G746" s="39" t="s">
        <v>9</v>
      </c>
      <c r="H746" s="42">
        <v>0</v>
      </c>
      <c r="I746" s="42">
        <v>0</v>
      </c>
      <c r="J746" s="41">
        <f t="shared" si="11"/>
        <v>0</v>
      </c>
      <c r="K746" s="39"/>
    </row>
    <row r="747" spans="1:11" ht="15.75" thickBot="1" x14ac:dyDescent="0.3"/>
    <row r="748" spans="1:11" ht="15.75" thickBot="1" x14ac:dyDescent="0.3">
      <c r="G748" s="9" t="s">
        <v>1025</v>
      </c>
      <c r="H748" s="10">
        <f>SUBTOTAL(9,H5:H746)</f>
        <v>17219431</v>
      </c>
      <c r="I748" s="17">
        <f>SUBTOTAL(9,I5:I746)</f>
        <v>17288448</v>
      </c>
      <c r="J748" s="22">
        <f>SUBTOTAL(9,J5:J746)</f>
        <v>69017</v>
      </c>
    </row>
    <row r="749" spans="1:11" x14ac:dyDescent="0.25">
      <c r="I749" s="1"/>
    </row>
    <row r="750" spans="1:11" x14ac:dyDescent="0.25">
      <c r="I750" s="1"/>
    </row>
  </sheetData>
  <autoFilter ref="A4:K746" xr:uid="{03DDADC7-D5A9-4644-A0B9-47EF4CF07FC4}">
    <sortState xmlns:xlrd2="http://schemas.microsoft.com/office/spreadsheetml/2017/richdata2" ref="A5:K746">
      <sortCondition ref="A4:A746"/>
    </sortState>
  </autoFilter>
  <sortState xmlns:xlrd2="http://schemas.microsoft.com/office/spreadsheetml/2017/richdata2" ref="A5:K715">
    <sortCondition ref="A5:A715"/>
  </sortState>
  <phoneticPr fontId="8" type="noConversion"/>
  <conditionalFormatting sqref="I748">
    <cfRule type="duplicateValues" dxfId="1" priority="22"/>
  </conditionalFormatting>
  <conditionalFormatting sqref="I749:I1048576 I747 I1:I4">
    <cfRule type="duplicateValues" dxfId="0" priority="2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10718-2399-4361-BE48-A199F208EC7B}">
  <dimension ref="A1:V20"/>
  <sheetViews>
    <sheetView zoomScale="90" zoomScaleNormal="90" workbookViewId="0"/>
  </sheetViews>
  <sheetFormatPr defaultRowHeight="15" x14ac:dyDescent="0.25"/>
  <cols>
    <col min="1" max="1" width="32.42578125" customWidth="1"/>
    <col min="2" max="2" width="14.7109375" customWidth="1"/>
    <col min="3" max="6" width="15.5703125" customWidth="1"/>
    <col min="7" max="7" width="15.85546875" customWidth="1"/>
    <col min="8" max="8" width="21.140625" customWidth="1"/>
    <col min="9" max="9" width="16.7109375" customWidth="1"/>
    <col min="18" max="18" width="14.28515625" customWidth="1"/>
    <col min="19" max="19" width="12.5703125" bestFit="1" customWidth="1"/>
    <col min="20" max="20" width="12.5703125" customWidth="1"/>
    <col min="21" max="21" width="16.140625" bestFit="1" customWidth="1"/>
  </cols>
  <sheetData>
    <row r="1" spans="1:22" ht="18.75" x14ac:dyDescent="0.3">
      <c r="A1" s="3" t="s">
        <v>1251</v>
      </c>
    </row>
    <row r="2" spans="1:22" x14ac:dyDescent="0.25">
      <c r="A2" s="4"/>
    </row>
    <row r="3" spans="1:22" ht="60" x14ac:dyDescent="0.25">
      <c r="A3" s="11" t="s">
        <v>1</v>
      </c>
      <c r="B3" s="11" t="s">
        <v>1071</v>
      </c>
      <c r="C3" s="11" t="s">
        <v>1072</v>
      </c>
      <c r="D3" s="11" t="s">
        <v>1101</v>
      </c>
      <c r="E3" s="11" t="s">
        <v>1108</v>
      </c>
      <c r="F3" s="11" t="s">
        <v>1250</v>
      </c>
      <c r="G3" s="11" t="s">
        <v>1259</v>
      </c>
      <c r="H3" s="11" t="s">
        <v>1252</v>
      </c>
      <c r="I3" s="32" t="s">
        <v>1253</v>
      </c>
      <c r="J3" s="35"/>
      <c r="K3" s="34"/>
    </row>
    <row r="4" spans="1:22" ht="13.5" customHeight="1" x14ac:dyDescent="0.25">
      <c r="A4" s="12" t="s">
        <v>268</v>
      </c>
      <c r="B4" s="13">
        <v>6167290</v>
      </c>
      <c r="C4" s="13">
        <v>5378831</v>
      </c>
      <c r="D4" s="13">
        <v>5723126</v>
      </c>
      <c r="E4" s="30">
        <v>5632473</v>
      </c>
      <c r="F4" s="13">
        <f>SUMIF('2023'!D$5:D$746,'2023 per bransch'!A4,'2023'!H$5:H$746)</f>
        <v>5523173</v>
      </c>
      <c r="G4" s="13">
        <f>SUMIF('2023'!D$5:D$746,'2023 per bransch'!A4,'2023'!I$5:I$746)</f>
        <v>4907551</v>
      </c>
      <c r="H4" s="14">
        <f t="shared" ref="H4:H13" si="0">G4-F4</f>
        <v>-615622</v>
      </c>
      <c r="I4" s="33">
        <f>F4/$F$13</f>
        <v>0.32075235238609218</v>
      </c>
      <c r="J4" s="36"/>
      <c r="K4" s="1"/>
      <c r="R4" s="1"/>
      <c r="S4" s="27"/>
      <c r="T4" s="27"/>
      <c r="U4" s="1"/>
      <c r="V4" s="27"/>
    </row>
    <row r="5" spans="1:22" ht="15" customHeight="1" x14ac:dyDescent="0.25">
      <c r="A5" s="12" t="s">
        <v>6</v>
      </c>
      <c r="B5" s="13">
        <v>3944738</v>
      </c>
      <c r="C5" s="13">
        <v>3182369</v>
      </c>
      <c r="D5" s="13">
        <v>3851273</v>
      </c>
      <c r="E5" s="30">
        <v>3607384</v>
      </c>
      <c r="F5" s="13">
        <f>SUMIF('2023'!D$5:D$746,'2023 per bransch'!A5,'2023'!H$5:H$746)</f>
        <v>3455758</v>
      </c>
      <c r="G5" s="13">
        <f>SUMIF('2023'!D$5:D$746,'2023 per bransch'!A5,'2023'!I$5:I$746)</f>
        <v>1995852</v>
      </c>
      <c r="H5" s="14">
        <f t="shared" si="0"/>
        <v>-1459906</v>
      </c>
      <c r="I5" s="33">
        <f>F5/$F$13</f>
        <v>0.20068944206112269</v>
      </c>
      <c r="J5" s="36"/>
      <c r="K5" s="1"/>
      <c r="R5" s="1"/>
      <c r="S5" s="27"/>
      <c r="T5" s="27"/>
      <c r="U5" s="1"/>
      <c r="V5" s="27"/>
    </row>
    <row r="6" spans="1:22" ht="18" customHeight="1" x14ac:dyDescent="0.25">
      <c r="A6" s="12" t="s">
        <v>562</v>
      </c>
      <c r="B6" s="13">
        <v>2786228</v>
      </c>
      <c r="C6" s="13">
        <v>2649677</v>
      </c>
      <c r="D6" s="13">
        <v>2572110</v>
      </c>
      <c r="E6" s="30">
        <v>2507101</v>
      </c>
      <c r="F6" s="13">
        <f>SUMIF('2023'!D$5:D$746,'2023 per bransch'!A6,'2023'!H$5:H$746)</f>
        <v>2381280</v>
      </c>
      <c r="G6" s="13">
        <f>SUMIF('2023'!D$5:D$746,'2023 per bransch'!A6,'2023'!I$5:I$746)</f>
        <v>2232003</v>
      </c>
      <c r="H6" s="14">
        <f t="shared" si="0"/>
        <v>-149277</v>
      </c>
      <c r="I6" s="33">
        <f t="shared" ref="I6:I12" si="1">F6/$F$13</f>
        <v>0.13829028380786798</v>
      </c>
      <c r="J6" s="36"/>
      <c r="K6" s="1"/>
      <c r="L6" s="1"/>
      <c r="R6" s="1"/>
      <c r="S6" s="27"/>
      <c r="T6" s="27"/>
      <c r="U6" s="1"/>
      <c r="V6" s="27"/>
    </row>
    <row r="7" spans="1:22" ht="30" customHeight="1" x14ac:dyDescent="0.25">
      <c r="A7" s="12" t="s">
        <v>583</v>
      </c>
      <c r="B7" s="13">
        <v>2391596</v>
      </c>
      <c r="C7" s="13">
        <v>2332033</v>
      </c>
      <c r="D7" s="13">
        <v>2766327</v>
      </c>
      <c r="E7" s="30">
        <v>2671892</v>
      </c>
      <c r="F7" s="13">
        <f>SUMIF('2023'!D$5:D$746,'2023 per bransch'!A7,'2023'!H$5:H$746)</f>
        <v>2652799</v>
      </c>
      <c r="G7" s="13">
        <f>SUMIF('2023'!D$5:D$746,'2023 per bransch'!A7,'2023'!I$5:I$746)</f>
        <v>2297821</v>
      </c>
      <c r="H7" s="14">
        <f t="shared" si="0"/>
        <v>-354978</v>
      </c>
      <c r="I7" s="33">
        <f t="shared" si="1"/>
        <v>0.15405845872607521</v>
      </c>
      <c r="J7" s="36"/>
      <c r="K7" s="1"/>
      <c r="R7" s="1"/>
      <c r="S7" s="27"/>
      <c r="T7" s="27"/>
      <c r="U7" s="1"/>
      <c r="V7" s="27"/>
    </row>
    <row r="8" spans="1:22" ht="13.5" customHeight="1" x14ac:dyDescent="0.25">
      <c r="A8" s="12" t="s">
        <v>253</v>
      </c>
      <c r="B8" s="13">
        <v>1229904</v>
      </c>
      <c r="C8" s="13">
        <v>881351</v>
      </c>
      <c r="D8" s="13">
        <v>1236746</v>
      </c>
      <c r="E8" s="30">
        <v>1000359</v>
      </c>
      <c r="F8" s="13">
        <f>SUMIF('2023'!D$5:D$746,'2023 per bransch'!A8,'2023'!H$5:H$746)</f>
        <v>1056307</v>
      </c>
      <c r="G8" s="13">
        <f>SUMIF('2023'!D$5:D$746,'2023 per bransch'!A8,'2023'!I$5:I$746)</f>
        <v>1144601</v>
      </c>
      <c r="H8" s="14">
        <f t="shared" si="0"/>
        <v>88294</v>
      </c>
      <c r="I8" s="33">
        <f t="shared" si="1"/>
        <v>6.1343896903445883E-2</v>
      </c>
      <c r="J8" s="36"/>
      <c r="K8" s="1"/>
      <c r="R8" s="1"/>
      <c r="S8" s="27"/>
      <c r="T8" s="27"/>
      <c r="U8" s="1"/>
      <c r="V8" s="27"/>
    </row>
    <row r="9" spans="1:22" ht="16.5" customHeight="1" x14ac:dyDescent="0.25">
      <c r="A9" s="12" t="s">
        <v>247</v>
      </c>
      <c r="B9" s="13">
        <v>826143</v>
      </c>
      <c r="C9" s="13">
        <v>798374</v>
      </c>
      <c r="D9" s="13">
        <v>799964</v>
      </c>
      <c r="E9" s="30">
        <v>745142</v>
      </c>
      <c r="F9" s="13">
        <f>SUMIF('2023'!D$5:D$746,'2023 per bransch'!A9,'2023'!H$5:H$746)</f>
        <v>739604</v>
      </c>
      <c r="G9" s="13">
        <f>SUMIF('2023'!D$5:D$746,'2023 per bransch'!A9,'2023'!I$5:I$746)</f>
        <v>926643</v>
      </c>
      <c r="H9" s="14">
        <f t="shared" si="0"/>
        <v>187039</v>
      </c>
      <c r="I9" s="33">
        <f t="shared" si="1"/>
        <v>4.2951709612239798E-2</v>
      </c>
      <c r="J9" s="36"/>
      <c r="K9" s="1"/>
      <c r="R9" s="1"/>
      <c r="S9" s="27"/>
      <c r="T9" s="27"/>
      <c r="U9" s="1"/>
      <c r="V9" s="27"/>
    </row>
    <row r="10" spans="1:22" ht="29.25" customHeight="1" x14ac:dyDescent="0.25">
      <c r="A10" s="12" t="s">
        <v>590</v>
      </c>
      <c r="B10" s="13">
        <v>696323</v>
      </c>
      <c r="C10" s="13">
        <v>616606</v>
      </c>
      <c r="D10" s="13">
        <v>666287</v>
      </c>
      <c r="E10" s="30">
        <v>648001</v>
      </c>
      <c r="F10" s="13">
        <f>SUMIF('2023'!D$5:D$746,'2023 per bransch'!A10,'2023'!H$5:H$746)</f>
        <v>650190</v>
      </c>
      <c r="G10" s="13">
        <f>SUMIF('2023'!D$5:D$746,'2023 per bransch'!A10,'2023'!I$5:I$746)</f>
        <v>3000168</v>
      </c>
      <c r="H10" s="14">
        <f t="shared" si="0"/>
        <v>2349978</v>
      </c>
      <c r="I10" s="33">
        <f t="shared" si="1"/>
        <v>3.7759087393770444E-2</v>
      </c>
      <c r="J10" s="36"/>
      <c r="K10" s="1"/>
      <c r="R10" s="1"/>
      <c r="S10" s="27"/>
      <c r="T10" s="27"/>
      <c r="U10" s="1"/>
      <c r="V10" s="27"/>
    </row>
    <row r="11" spans="1:22" ht="24" customHeight="1" x14ac:dyDescent="0.25">
      <c r="A11" s="12" t="s">
        <v>310</v>
      </c>
      <c r="B11" s="13">
        <v>733646</v>
      </c>
      <c r="C11" s="13">
        <v>719504</v>
      </c>
      <c r="D11" s="13">
        <v>721216</v>
      </c>
      <c r="E11" s="30">
        <v>715389</v>
      </c>
      <c r="F11" s="13">
        <f>SUMIF('2023'!D$5:D$746,'2023 per bransch'!A11,'2023'!H$5:H$746)</f>
        <v>664916</v>
      </c>
      <c r="G11" s="13">
        <f>SUMIF('2023'!D$5:D$746,'2023 per bransch'!A11,'2023'!I$5:I$746)</f>
        <v>644232</v>
      </c>
      <c r="H11" s="14">
        <f t="shared" si="0"/>
        <v>-20684</v>
      </c>
      <c r="I11" s="33">
        <f t="shared" si="1"/>
        <v>3.8614284060838014E-2</v>
      </c>
      <c r="J11" s="36"/>
      <c r="K11" s="1"/>
      <c r="R11" s="1"/>
      <c r="S11" s="27"/>
      <c r="T11" s="27"/>
      <c r="U11" s="1"/>
      <c r="V11" s="27"/>
    </row>
    <row r="12" spans="1:22" ht="17.25" customHeight="1" thickBot="1" x14ac:dyDescent="0.3">
      <c r="A12" s="15" t="s">
        <v>512</v>
      </c>
      <c r="B12" s="13">
        <v>119226</v>
      </c>
      <c r="C12" s="13">
        <v>146834</v>
      </c>
      <c r="D12" s="13">
        <v>139419</v>
      </c>
      <c r="E12" s="30">
        <v>129845</v>
      </c>
      <c r="F12" s="13">
        <f>SUMIF('2023'!D$5:D$746,'2023 per bransch'!A12,'2023'!H$5:H$746)</f>
        <v>95404</v>
      </c>
      <c r="G12" s="13">
        <f>SUMIF('2023'!D$5:D$746,'2023 per bransch'!A12,'2023'!I$5:I$746)</f>
        <v>139577</v>
      </c>
      <c r="H12" s="14">
        <f t="shared" si="0"/>
        <v>44173</v>
      </c>
      <c r="I12" s="33">
        <f t="shared" si="1"/>
        <v>5.5404850485477712E-3</v>
      </c>
      <c r="J12" s="36"/>
      <c r="K12" s="1"/>
      <c r="R12" s="1"/>
      <c r="S12" s="27"/>
      <c r="T12" s="27"/>
      <c r="U12" s="1"/>
      <c r="V12" s="27"/>
    </row>
    <row r="13" spans="1:22" ht="15.75" thickBot="1" x14ac:dyDescent="0.3">
      <c r="A13" s="16" t="s">
        <v>1026</v>
      </c>
      <c r="B13" s="17">
        <f t="shared" ref="B13:G13" si="2">SUM(B4:B12)</f>
        <v>18895094</v>
      </c>
      <c r="C13" s="17">
        <f t="shared" si="2"/>
        <v>16705579</v>
      </c>
      <c r="D13" s="17">
        <f t="shared" si="2"/>
        <v>18476468</v>
      </c>
      <c r="E13" s="17">
        <f t="shared" si="2"/>
        <v>17657586</v>
      </c>
      <c r="F13" s="17">
        <f t="shared" si="2"/>
        <v>17219431</v>
      </c>
      <c r="G13" s="17">
        <f t="shared" si="2"/>
        <v>17288448</v>
      </c>
      <c r="H13" s="18">
        <f t="shared" si="0"/>
        <v>69017</v>
      </c>
      <c r="R13" s="1"/>
      <c r="S13" s="27"/>
      <c r="T13" s="27"/>
      <c r="U13" s="1"/>
      <c r="V13" s="27"/>
    </row>
    <row r="15" spans="1:22" x14ac:dyDescent="0.25">
      <c r="C15" s="1"/>
      <c r="D15" s="1"/>
      <c r="E15" s="1"/>
      <c r="F15" s="1"/>
      <c r="U15" s="1"/>
      <c r="V15" s="27"/>
    </row>
    <row r="16" spans="1:22" x14ac:dyDescent="0.25">
      <c r="A16" s="31" t="s">
        <v>1260</v>
      </c>
      <c r="C16" s="1"/>
      <c r="D16" s="1"/>
      <c r="E16" s="1"/>
      <c r="F16" s="1"/>
    </row>
    <row r="17" spans="4:6" x14ac:dyDescent="0.25">
      <c r="D17" s="27"/>
      <c r="E17" s="1"/>
      <c r="F17" s="1"/>
    </row>
    <row r="18" spans="4:6" x14ac:dyDescent="0.25">
      <c r="E18" s="27"/>
      <c r="F18" s="27"/>
    </row>
    <row r="20" spans="4:6" x14ac:dyDescent="0.25">
      <c r="E20" s="27"/>
      <c r="F20" s="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D177-C5CA-461D-AE3F-938CCDCD1F33}">
  <dimension ref="A3:M22"/>
  <sheetViews>
    <sheetView workbookViewId="0"/>
  </sheetViews>
  <sheetFormatPr defaultRowHeight="15" x14ac:dyDescent="0.25"/>
  <cols>
    <col min="1" max="1" width="20.28515625" customWidth="1"/>
    <col min="2" max="11" width="11.28515625" bestFit="1" customWidth="1"/>
    <col min="12" max="12" width="13.5703125" bestFit="1" customWidth="1"/>
    <col min="13" max="13" width="11" customWidth="1"/>
  </cols>
  <sheetData>
    <row r="3" spans="1:13" ht="45" x14ac:dyDescent="0.25">
      <c r="A3" s="2"/>
      <c r="B3" s="20">
        <v>2013</v>
      </c>
      <c r="C3" s="20">
        <v>2014</v>
      </c>
      <c r="D3" s="20">
        <v>2015</v>
      </c>
      <c r="E3" s="20">
        <v>2016</v>
      </c>
      <c r="F3" s="20">
        <v>2017</v>
      </c>
      <c r="G3" s="21">
        <v>2018</v>
      </c>
      <c r="H3" s="21">
        <v>2019</v>
      </c>
      <c r="I3" s="21">
        <v>2020</v>
      </c>
      <c r="J3" s="21">
        <v>2021</v>
      </c>
      <c r="K3" s="21">
        <v>2022</v>
      </c>
      <c r="L3" s="21" t="s">
        <v>1254</v>
      </c>
      <c r="M3" s="23" t="s">
        <v>1069</v>
      </c>
    </row>
    <row r="4" spans="1:13" ht="27.75" customHeight="1" x14ac:dyDescent="0.25">
      <c r="A4" s="40" t="s">
        <v>1068</v>
      </c>
      <c r="B4" s="29">
        <v>20143270</v>
      </c>
      <c r="C4" s="29">
        <v>19326501</v>
      </c>
      <c r="D4" s="29">
        <v>19236229</v>
      </c>
      <c r="E4" s="29">
        <v>19736083</v>
      </c>
      <c r="F4" s="29">
        <v>19647724</v>
      </c>
      <c r="G4" s="29">
        <v>19856395</v>
      </c>
      <c r="H4" s="29">
        <v>18895094</v>
      </c>
      <c r="I4" s="29">
        <v>16705579</v>
      </c>
      <c r="J4" s="29">
        <v>18475886</v>
      </c>
      <c r="K4" s="29">
        <v>17657586</v>
      </c>
      <c r="L4" s="29">
        <v>17219431</v>
      </c>
      <c r="M4" s="19">
        <f>(L4-B4)/B4</f>
        <v>-0.14515215255517103</v>
      </c>
    </row>
    <row r="5" spans="1:13" ht="30" x14ac:dyDescent="0.25">
      <c r="A5" s="12" t="s">
        <v>1073</v>
      </c>
      <c r="B5" s="29">
        <v>29081450</v>
      </c>
      <c r="C5" s="29">
        <v>27401839</v>
      </c>
      <c r="D5" s="29">
        <v>25603951</v>
      </c>
      <c r="E5" s="29">
        <v>24239716</v>
      </c>
      <c r="F5" s="29">
        <v>23159203</v>
      </c>
      <c r="G5" s="29">
        <v>21783589</v>
      </c>
      <c r="H5" s="29">
        <v>20676159</v>
      </c>
      <c r="I5" s="29">
        <v>19182417</v>
      </c>
      <c r="J5" s="29">
        <v>17328212</v>
      </c>
      <c r="K5" s="29">
        <v>16800066</v>
      </c>
      <c r="L5" s="29">
        <v>17288448</v>
      </c>
      <c r="M5" s="19">
        <f>(L5-B5)/B5</f>
        <v>-0.40551629990939242</v>
      </c>
    </row>
    <row r="6" spans="1:13" x14ac:dyDescent="0.25">
      <c r="I6" s="1"/>
      <c r="J6" s="1"/>
      <c r="K6" s="1"/>
      <c r="L6" s="1"/>
    </row>
    <row r="22" spans="1:1" x14ac:dyDescent="0.25">
      <c r="A22" t="s">
        <v>1262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9777-AFBA-4863-B990-C1A5D55331A2}">
  <dimension ref="A2:M25"/>
  <sheetViews>
    <sheetView workbookViewId="0"/>
  </sheetViews>
  <sheetFormatPr defaultRowHeight="15" x14ac:dyDescent="0.25"/>
  <cols>
    <col min="1" max="1" width="19.140625" customWidth="1"/>
    <col min="2" max="2" width="18.5703125" customWidth="1"/>
    <col min="3" max="6" width="19.140625" customWidth="1"/>
    <col min="7" max="7" width="18.28515625" customWidth="1"/>
    <col min="8" max="12" width="18.42578125" customWidth="1"/>
    <col min="13" max="13" width="18.140625" customWidth="1"/>
  </cols>
  <sheetData>
    <row r="2" spans="1:13" ht="45" x14ac:dyDescent="0.25">
      <c r="A2" s="12" t="s">
        <v>2</v>
      </c>
      <c r="B2" s="12" t="s">
        <v>1029</v>
      </c>
      <c r="C2" s="12" t="s">
        <v>1030</v>
      </c>
      <c r="D2" s="12" t="s">
        <v>1031</v>
      </c>
      <c r="E2" s="12" t="s">
        <v>1032</v>
      </c>
      <c r="F2" s="12" t="s">
        <v>1033</v>
      </c>
      <c r="G2" s="12" t="s">
        <v>1027</v>
      </c>
      <c r="H2" s="12" t="s">
        <v>1028</v>
      </c>
      <c r="I2" s="12" t="s">
        <v>1070</v>
      </c>
      <c r="J2" s="12" t="s">
        <v>1102</v>
      </c>
      <c r="K2" s="12" t="s">
        <v>1107</v>
      </c>
      <c r="L2" s="12" t="s">
        <v>1255</v>
      </c>
      <c r="M2" s="12" t="s">
        <v>1256</v>
      </c>
    </row>
    <row r="3" spans="1:13" x14ac:dyDescent="0.25">
      <c r="A3" s="2" t="s">
        <v>202</v>
      </c>
      <c r="B3" s="2">
        <v>83</v>
      </c>
      <c r="C3" s="2">
        <v>45</v>
      </c>
      <c r="D3" s="2">
        <v>47</v>
      </c>
      <c r="E3" s="2">
        <v>44</v>
      </c>
      <c r="F3" s="2">
        <v>33</v>
      </c>
      <c r="G3" s="2">
        <v>60</v>
      </c>
      <c r="H3" s="2">
        <v>24</v>
      </c>
      <c r="I3" s="25">
        <v>32.927999999999997</v>
      </c>
      <c r="J3" s="25">
        <v>113</v>
      </c>
      <c r="K3" s="25">
        <v>198</v>
      </c>
      <c r="L3" s="25">
        <f>SUMIF('2023'!$E$5:$E$746,'Utsläpp per län'!A3,'2023'!$H$5:$H$746)/1000</f>
        <v>41.146000000000001</v>
      </c>
      <c r="M3" s="19">
        <f>(L3-B3)/B3</f>
        <v>-0.50426506024096385</v>
      </c>
    </row>
    <row r="4" spans="1:13" x14ac:dyDescent="0.25">
      <c r="A4" s="2" t="s">
        <v>31</v>
      </c>
      <c r="B4" s="2">
        <v>658</v>
      </c>
      <c r="C4" s="2">
        <v>654</v>
      </c>
      <c r="D4" s="2">
        <v>655</v>
      </c>
      <c r="E4" s="2">
        <v>672</v>
      </c>
      <c r="F4" s="2">
        <v>696</v>
      </c>
      <c r="G4" s="2">
        <v>667</v>
      </c>
      <c r="H4" s="2">
        <v>643</v>
      </c>
      <c r="I4" s="25">
        <v>599.42499999999995</v>
      </c>
      <c r="J4" s="25">
        <v>632</v>
      </c>
      <c r="K4" s="25">
        <v>623</v>
      </c>
      <c r="L4" s="25">
        <f>SUMIF('2023'!$E$5:$E$746,'Utsläpp per län'!A4,'2023'!$H$5:$H$746)/1000</f>
        <v>622.84100000000001</v>
      </c>
      <c r="M4" s="19">
        <f>(L4-B4)/B4</f>
        <v>-5.3433130699088137E-2</v>
      </c>
    </row>
    <row r="5" spans="1:13" x14ac:dyDescent="0.25">
      <c r="A5" s="2" t="s">
        <v>134</v>
      </c>
      <c r="B5" s="2">
        <v>1734</v>
      </c>
      <c r="C5" s="2">
        <v>1704</v>
      </c>
      <c r="D5" s="2">
        <v>1905</v>
      </c>
      <c r="E5" s="2">
        <v>1835</v>
      </c>
      <c r="F5" s="2">
        <v>1743</v>
      </c>
      <c r="G5" s="2">
        <v>1848</v>
      </c>
      <c r="H5" s="2">
        <v>1652</v>
      </c>
      <c r="I5" s="25">
        <v>1579</v>
      </c>
      <c r="J5" s="25">
        <v>1554</v>
      </c>
      <c r="K5" s="25">
        <v>1508</v>
      </c>
      <c r="L5" s="25">
        <f>SUMIF('2023'!$E$5:$E$746,'Utsläpp per län'!A5,'2023'!$H$5:$H$746)/1000</f>
        <v>1474.0619999999999</v>
      </c>
      <c r="M5" s="19">
        <f t="shared" ref="M5:M22" si="0">(L5-B5)/B5</f>
        <v>-0.14990657439446373</v>
      </c>
    </row>
    <row r="6" spans="1:13" x14ac:dyDescent="0.25">
      <c r="A6" s="2" t="s">
        <v>28</v>
      </c>
      <c r="B6" s="2">
        <v>366</v>
      </c>
      <c r="C6" s="2">
        <v>297</v>
      </c>
      <c r="D6" s="2">
        <v>290</v>
      </c>
      <c r="E6" s="2">
        <v>310</v>
      </c>
      <c r="F6" s="2">
        <v>312</v>
      </c>
      <c r="G6" s="2">
        <v>302</v>
      </c>
      <c r="H6" s="2">
        <v>285</v>
      </c>
      <c r="I6" s="25">
        <v>261.209</v>
      </c>
      <c r="J6" s="25">
        <v>263</v>
      </c>
      <c r="K6" s="25">
        <v>209</v>
      </c>
      <c r="L6" s="25">
        <f>SUMIF('2023'!$E$5:$E$746,'Utsläpp per län'!A6,'2023'!$H$5:$H$746)/1000</f>
        <v>209.96</v>
      </c>
      <c r="M6" s="19">
        <f t="shared" si="0"/>
        <v>-0.42633879781420764</v>
      </c>
    </row>
    <row r="7" spans="1:13" x14ac:dyDescent="0.25">
      <c r="A7" s="2" t="s">
        <v>97</v>
      </c>
      <c r="B7" s="2">
        <v>122</v>
      </c>
      <c r="C7" s="2">
        <v>126</v>
      </c>
      <c r="D7" s="2">
        <v>121</v>
      </c>
      <c r="E7" s="2">
        <v>143</v>
      </c>
      <c r="F7" s="2">
        <v>141</v>
      </c>
      <c r="G7" s="2">
        <v>148</v>
      </c>
      <c r="H7" s="2">
        <v>145</v>
      </c>
      <c r="I7" s="25">
        <v>133.97399999999999</v>
      </c>
      <c r="J7" s="25">
        <v>151</v>
      </c>
      <c r="K7" s="25">
        <v>124</v>
      </c>
      <c r="L7" s="25">
        <f>SUMIF('2023'!$E$5:$E$746,'Utsläpp per län'!A7,'2023'!$H$5:$H$746)/1000</f>
        <v>137.75700000000001</v>
      </c>
      <c r="M7" s="19">
        <f t="shared" si="0"/>
        <v>0.12915573770491806</v>
      </c>
    </row>
    <row r="8" spans="1:13" x14ac:dyDescent="0.25">
      <c r="A8" s="2" t="s">
        <v>189</v>
      </c>
      <c r="B8" s="2">
        <v>26</v>
      </c>
      <c r="C8" s="2">
        <v>21</v>
      </c>
      <c r="D8" s="2">
        <v>22</v>
      </c>
      <c r="E8" s="2">
        <v>19</v>
      </c>
      <c r="F8" s="2">
        <v>21</v>
      </c>
      <c r="G8" s="2">
        <v>43</v>
      </c>
      <c r="H8" s="2">
        <v>23</v>
      </c>
      <c r="I8" s="25">
        <v>14.173</v>
      </c>
      <c r="J8" s="25">
        <v>10</v>
      </c>
      <c r="K8" s="25">
        <v>1</v>
      </c>
      <c r="L8" s="25">
        <f>SUMIF('2023'!$E$5:$E$746,'Utsläpp per län'!A8,'2023'!$H$5:$H$746)/1000</f>
        <v>0.99399999999999999</v>
      </c>
      <c r="M8" s="19">
        <f t="shared" si="0"/>
        <v>-0.96176923076923082</v>
      </c>
    </row>
    <row r="9" spans="1:13" x14ac:dyDescent="0.25">
      <c r="A9" s="2" t="s">
        <v>196</v>
      </c>
      <c r="B9" s="2">
        <v>148</v>
      </c>
      <c r="C9" s="2">
        <v>136</v>
      </c>
      <c r="D9" s="2">
        <v>133</v>
      </c>
      <c r="E9" s="2">
        <v>119</v>
      </c>
      <c r="F9" s="2">
        <v>121</v>
      </c>
      <c r="G9" s="2">
        <v>113</v>
      </c>
      <c r="H9" s="2">
        <v>110</v>
      </c>
      <c r="I9" s="25">
        <v>117.46899999999999</v>
      </c>
      <c r="J9" s="25">
        <v>118</v>
      </c>
      <c r="K9" s="25">
        <v>123</v>
      </c>
      <c r="L9" s="25">
        <f>SUMIF('2023'!$E$5:$E$746,'Utsläpp per län'!A9,'2023'!$H$5:$H$746)/1000</f>
        <v>118.34099999999999</v>
      </c>
      <c r="M9" s="19">
        <f t="shared" si="0"/>
        <v>-0.2003986486486487</v>
      </c>
    </row>
    <row r="10" spans="1:13" x14ac:dyDescent="0.25">
      <c r="A10" s="2" t="s">
        <v>123</v>
      </c>
      <c r="B10" s="2">
        <v>309</v>
      </c>
      <c r="C10" s="2">
        <v>331</v>
      </c>
      <c r="D10" s="2">
        <v>301</v>
      </c>
      <c r="E10" s="2">
        <v>317</v>
      </c>
      <c r="F10" s="2">
        <v>334</v>
      </c>
      <c r="G10" s="2">
        <v>316</v>
      </c>
      <c r="H10" s="2">
        <v>142</v>
      </c>
      <c r="I10" s="25">
        <v>71.424999999999997</v>
      </c>
      <c r="J10" s="25">
        <v>83</v>
      </c>
      <c r="K10" s="25">
        <v>74</v>
      </c>
      <c r="L10" s="25">
        <f>SUMIF('2023'!$E$5:$E$746,'Utsläpp per län'!A10,'2023'!$H$5:$H$746)/1000</f>
        <v>73.188000000000002</v>
      </c>
      <c r="M10" s="19">
        <f t="shared" si="0"/>
        <v>-0.76314563106796118</v>
      </c>
    </row>
    <row r="11" spans="1:13" x14ac:dyDescent="0.25">
      <c r="A11" s="2" t="s">
        <v>61</v>
      </c>
      <c r="B11" s="2">
        <v>72</v>
      </c>
      <c r="C11" s="2">
        <v>73</v>
      </c>
      <c r="D11" s="2">
        <v>60</v>
      </c>
      <c r="E11" s="2">
        <v>64</v>
      </c>
      <c r="F11" s="2">
        <v>60</v>
      </c>
      <c r="G11" s="2">
        <v>63</v>
      </c>
      <c r="H11" s="2">
        <v>43</v>
      </c>
      <c r="I11" s="25">
        <v>25.29</v>
      </c>
      <c r="J11" s="25">
        <v>25</v>
      </c>
      <c r="K11" s="25">
        <v>28</v>
      </c>
      <c r="L11" s="25">
        <f>SUMIF('2023'!$E$5:$E$746,'Utsläpp per län'!A11,'2023'!$H$5:$H$746)/1000</f>
        <v>24.821999999999999</v>
      </c>
      <c r="M11" s="19">
        <f>(L11-B11)/B11</f>
        <v>-0.65525</v>
      </c>
    </row>
    <row r="12" spans="1:13" x14ac:dyDescent="0.25">
      <c r="A12" s="2" t="s">
        <v>73</v>
      </c>
      <c r="B12" s="2">
        <v>4133</v>
      </c>
      <c r="C12" s="2">
        <v>4202</v>
      </c>
      <c r="D12" s="2">
        <v>3285</v>
      </c>
      <c r="E12" s="2">
        <v>4299</v>
      </c>
      <c r="F12" s="2">
        <v>4458</v>
      </c>
      <c r="G12" s="2">
        <v>4094</v>
      </c>
      <c r="H12" s="2">
        <v>4103</v>
      </c>
      <c r="I12" s="25">
        <v>3958.42</v>
      </c>
      <c r="J12" s="25">
        <v>4016</v>
      </c>
      <c r="K12" s="26">
        <v>3963</v>
      </c>
      <c r="L12" s="25">
        <f>SUMIF('2023'!$E$5:$E$746,'Utsläpp per län'!A12,'2023'!$H$5:$H$746)/1000</f>
        <v>3987.0619999999999</v>
      </c>
      <c r="M12" s="19">
        <f t="shared" si="0"/>
        <v>-3.5310428260343599E-2</v>
      </c>
    </row>
    <row r="13" spans="1:13" x14ac:dyDescent="0.25">
      <c r="A13" s="2" t="s">
        <v>90</v>
      </c>
      <c r="B13" s="2">
        <v>1599</v>
      </c>
      <c r="C13" s="2">
        <v>1361</v>
      </c>
      <c r="D13" s="2">
        <v>1430</v>
      </c>
      <c r="E13" s="2">
        <v>1407</v>
      </c>
      <c r="F13" s="2">
        <v>1226</v>
      </c>
      <c r="G13" s="2">
        <v>1256</v>
      </c>
      <c r="H13" s="2">
        <v>1181</v>
      </c>
      <c r="I13" s="25">
        <v>1107.364</v>
      </c>
      <c r="J13" s="25">
        <v>1249</v>
      </c>
      <c r="K13" s="25">
        <v>1083</v>
      </c>
      <c r="L13" s="25">
        <f>SUMIF('2023'!$E$5:$E$746,'Utsläpp per län'!A13,'2023'!$H$5:$H$746)/1000</f>
        <v>988.56200000000001</v>
      </c>
      <c r="M13" s="19">
        <f t="shared" si="0"/>
        <v>-0.38176235146966853</v>
      </c>
    </row>
    <row r="14" spans="1:13" x14ac:dyDescent="0.25">
      <c r="A14" s="2" t="s">
        <v>14</v>
      </c>
      <c r="B14" s="2">
        <v>1247</v>
      </c>
      <c r="C14" s="2">
        <v>1212</v>
      </c>
      <c r="D14" s="2">
        <v>1268</v>
      </c>
      <c r="E14" s="2">
        <v>1087</v>
      </c>
      <c r="F14" s="2">
        <v>1041</v>
      </c>
      <c r="G14" s="2">
        <v>1104</v>
      </c>
      <c r="H14" s="2">
        <v>879</v>
      </c>
      <c r="I14" s="25">
        <v>683.85900000000004</v>
      </c>
      <c r="J14" s="25">
        <v>793</v>
      </c>
      <c r="K14" s="25">
        <v>804</v>
      </c>
      <c r="L14" s="25">
        <f>SUMIF('2023'!$E$5:$E$746,'Utsläpp per län'!A14,'2023'!$H$5:$H$746)/1000</f>
        <v>735.67700000000002</v>
      </c>
      <c r="M14" s="19">
        <f t="shared" si="0"/>
        <v>-0.41004250200481152</v>
      </c>
    </row>
    <row r="15" spans="1:13" x14ac:dyDescent="0.25">
      <c r="A15" s="2" t="s">
        <v>102</v>
      </c>
      <c r="B15" s="2">
        <v>1530</v>
      </c>
      <c r="C15" s="2">
        <v>1595</v>
      </c>
      <c r="D15" s="2">
        <v>2225</v>
      </c>
      <c r="E15" s="2">
        <v>1570</v>
      </c>
      <c r="F15" s="2">
        <v>1598</v>
      </c>
      <c r="G15" s="2">
        <v>1528</v>
      </c>
      <c r="H15" s="2">
        <v>2141</v>
      </c>
      <c r="I15" s="25">
        <v>1551.1769999999999</v>
      </c>
      <c r="J15" s="25">
        <v>1700</v>
      </c>
      <c r="K15" s="25">
        <v>1707</v>
      </c>
      <c r="L15" s="25">
        <f>SUMIF('2023'!$E$5:$E$746,'Utsläpp per län'!A15,'2023'!$H$5:$H$746)/1000</f>
        <v>1654.9939999999999</v>
      </c>
      <c r="M15" s="19">
        <f t="shared" si="0"/>
        <v>8.1695424836601249E-2</v>
      </c>
    </row>
    <row r="16" spans="1:13" x14ac:dyDescent="0.25">
      <c r="A16" s="2" t="s">
        <v>7</v>
      </c>
      <c r="B16" s="2">
        <v>427</v>
      </c>
      <c r="C16" s="2">
        <v>330</v>
      </c>
      <c r="D16" s="2">
        <v>309</v>
      </c>
      <c r="E16" s="2">
        <v>349</v>
      </c>
      <c r="F16" s="2">
        <v>341</v>
      </c>
      <c r="G16" s="2">
        <v>425</v>
      </c>
      <c r="H16" s="2">
        <v>326</v>
      </c>
      <c r="I16" s="25">
        <v>208.18100000000001</v>
      </c>
      <c r="J16" s="25">
        <v>229</v>
      </c>
      <c r="K16" s="25">
        <v>209</v>
      </c>
      <c r="L16" s="25">
        <f>SUMIF('2023'!$E$5:$E$746,'Utsläpp per län'!A16,'2023'!$H$5:$H$746)/1000</f>
        <v>192.16800000000001</v>
      </c>
      <c r="M16" s="19">
        <f t="shared" si="0"/>
        <v>-0.54995784543325521</v>
      </c>
    </row>
    <row r="17" spans="1:13" x14ac:dyDescent="0.25">
      <c r="A17" s="2" t="s">
        <v>45</v>
      </c>
      <c r="B17" s="2">
        <v>203</v>
      </c>
      <c r="C17" s="2">
        <v>195</v>
      </c>
      <c r="D17" s="2">
        <v>196</v>
      </c>
      <c r="E17" s="2">
        <v>207</v>
      </c>
      <c r="F17" s="2">
        <v>216</v>
      </c>
      <c r="G17" s="2">
        <v>222</v>
      </c>
      <c r="H17" s="2">
        <v>206</v>
      </c>
      <c r="I17" s="25">
        <v>188.803</v>
      </c>
      <c r="J17" s="25">
        <v>204</v>
      </c>
      <c r="K17" s="25">
        <v>188</v>
      </c>
      <c r="L17" s="25">
        <f>SUMIF('2023'!$E$5:$E$746,'Utsläpp per län'!A17,'2023'!$H$5:$H$746)/1000</f>
        <v>186.095</v>
      </c>
      <c r="M17" s="19">
        <f t="shared" si="0"/>
        <v>-8.327586206896552E-2</v>
      </c>
    </row>
    <row r="18" spans="1:13" x14ac:dyDescent="0.25">
      <c r="A18" s="2" t="s">
        <v>49</v>
      </c>
      <c r="B18" s="2">
        <v>464</v>
      </c>
      <c r="C18" s="2">
        <v>462</v>
      </c>
      <c r="D18" s="2">
        <v>431</v>
      </c>
      <c r="E18" s="2">
        <v>424</v>
      </c>
      <c r="F18" s="2">
        <v>424</v>
      </c>
      <c r="G18" s="2">
        <v>455</v>
      </c>
      <c r="H18" s="2">
        <v>412</v>
      </c>
      <c r="I18" s="25">
        <v>407.05200000000002</v>
      </c>
      <c r="J18" s="25">
        <v>435</v>
      </c>
      <c r="K18" s="25">
        <v>376</v>
      </c>
      <c r="L18" s="25">
        <f>SUMIF('2023'!$E$5:$E$746,'Utsläpp per län'!A18,'2023'!$H$5:$H$746)/1000</f>
        <v>399.14100000000002</v>
      </c>
      <c r="M18" s="19">
        <f t="shared" si="0"/>
        <v>-0.13978232758620684</v>
      </c>
    </row>
    <row r="19" spans="1:13" x14ac:dyDescent="0.25">
      <c r="A19" s="2" t="s">
        <v>153</v>
      </c>
      <c r="B19" s="2">
        <v>581</v>
      </c>
      <c r="C19" s="2">
        <v>519</v>
      </c>
      <c r="D19" s="2">
        <v>477</v>
      </c>
      <c r="E19" s="2">
        <v>534</v>
      </c>
      <c r="F19" s="2">
        <v>583</v>
      </c>
      <c r="G19" s="2">
        <v>619</v>
      </c>
      <c r="H19" s="2">
        <v>569</v>
      </c>
      <c r="I19" s="25">
        <v>546.45100000000002</v>
      </c>
      <c r="J19" s="25">
        <v>555</v>
      </c>
      <c r="K19" s="25">
        <v>578</v>
      </c>
      <c r="L19" s="25">
        <f>SUMIF('2023'!$E$5:$E$746,'Utsläpp per län'!A19,'2023'!$H$5:$H$746)/1000</f>
        <v>565.62300000000005</v>
      </c>
      <c r="M19" s="19">
        <f t="shared" si="0"/>
        <v>-2.646643717728047E-2</v>
      </c>
    </row>
    <row r="20" spans="1:13" x14ac:dyDescent="0.25">
      <c r="A20" s="2" t="s">
        <v>67</v>
      </c>
      <c r="B20" s="2">
        <v>771</v>
      </c>
      <c r="C20" s="2">
        <v>560</v>
      </c>
      <c r="D20" s="2">
        <v>512</v>
      </c>
      <c r="E20" s="2">
        <v>530</v>
      </c>
      <c r="F20" s="2">
        <v>563</v>
      </c>
      <c r="G20" s="2">
        <v>511</v>
      </c>
      <c r="H20" s="2">
        <v>489</v>
      </c>
      <c r="I20" s="25">
        <v>353.09800000000001</v>
      </c>
      <c r="J20" s="25">
        <v>443</v>
      </c>
      <c r="K20" s="25">
        <v>378</v>
      </c>
      <c r="L20" s="25">
        <f>SUMIF('2023'!$E$5:$E$746,'Utsläpp per län'!A20,'2023'!$H$5:$H$746)/1000</f>
        <v>374.72300000000001</v>
      </c>
      <c r="M20" s="19">
        <f t="shared" si="0"/>
        <v>-0.51397795071335928</v>
      </c>
    </row>
    <row r="21" spans="1:13" x14ac:dyDescent="0.25">
      <c r="A21" s="2" t="s">
        <v>82</v>
      </c>
      <c r="B21" s="2">
        <v>4820</v>
      </c>
      <c r="C21" s="2">
        <v>4751</v>
      </c>
      <c r="D21" s="2">
        <v>4835</v>
      </c>
      <c r="E21" s="2">
        <v>4905</v>
      </c>
      <c r="F21" s="2">
        <v>4869</v>
      </c>
      <c r="G21" s="2">
        <v>5179</v>
      </c>
      <c r="H21" s="2">
        <v>4695</v>
      </c>
      <c r="I21" s="25">
        <v>4138</v>
      </c>
      <c r="J21" s="25">
        <v>5018</v>
      </c>
      <c r="K21" s="25">
        <v>4641</v>
      </c>
      <c r="L21" s="25">
        <f>SUMIF('2023'!$E$5:$E$746,'Utsläpp per län'!A21,'2023'!$H$5:$H$746)/1000</f>
        <v>4635.7709999999997</v>
      </c>
      <c r="M21" s="19">
        <f t="shared" si="0"/>
        <v>-3.8221784232365198E-2</v>
      </c>
    </row>
    <row r="22" spans="1:13" x14ac:dyDescent="0.25">
      <c r="A22" s="2" t="s">
        <v>211</v>
      </c>
      <c r="B22" s="2">
        <v>192</v>
      </c>
      <c r="C22" s="2">
        <v>164</v>
      </c>
      <c r="D22" s="2">
        <v>141</v>
      </c>
      <c r="E22" s="2">
        <v>221</v>
      </c>
      <c r="F22" s="2">
        <v>192</v>
      </c>
      <c r="G22" s="2">
        <v>214</v>
      </c>
      <c r="H22" s="2">
        <v>193</v>
      </c>
      <c r="I22" s="25">
        <v>142.374</v>
      </c>
      <c r="J22" s="25">
        <v>207</v>
      </c>
      <c r="K22" s="25">
        <v>161</v>
      </c>
      <c r="L22" s="25">
        <f>SUMIF('2023'!$E$5:$E$746,'Utsläpp per län'!A22,'2023'!$H$5:$H$746)/1000</f>
        <v>142.88499999999999</v>
      </c>
      <c r="M22" s="19">
        <f t="shared" si="0"/>
        <v>-0.25580729166666671</v>
      </c>
    </row>
    <row r="23" spans="1:13" x14ac:dyDescent="0.25">
      <c r="A23" s="2" t="s">
        <v>117</v>
      </c>
      <c r="B23" s="2">
        <v>658</v>
      </c>
      <c r="C23" s="2">
        <v>587</v>
      </c>
      <c r="D23" s="2">
        <v>595</v>
      </c>
      <c r="E23" s="2">
        <v>680</v>
      </c>
      <c r="F23" s="2">
        <v>676</v>
      </c>
      <c r="G23" s="2">
        <v>690</v>
      </c>
      <c r="H23" s="2">
        <v>633</v>
      </c>
      <c r="I23" s="25">
        <v>585.51700000000005</v>
      </c>
      <c r="J23" s="25">
        <v>675</v>
      </c>
      <c r="K23" s="25">
        <v>681</v>
      </c>
      <c r="L23" s="25">
        <f>SUMIF('2023'!$E$5:$E$746,'Utsläpp per län'!A23,'2023'!$H$5:$H$746)/1000</f>
        <v>653.61900000000003</v>
      </c>
      <c r="M23" s="19">
        <f>(L23-B23)/B23</f>
        <v>-6.6580547112461575E-3</v>
      </c>
    </row>
    <row r="25" spans="1:13" x14ac:dyDescent="0.25">
      <c r="M25" s="24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P Q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z V 1 p / a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y 0 T M z s t A z s N G H C d r 4 Z u Y h F B g B H Q y S R R K 0 c S 7 N K S k t S r U r L t M N d r X R h 3 F t 9 K F + s A M A A A D / / w M A U E s D B B Q A A g A I A A A A I Q D / g X W 2 A w I A A L I H A A A T A A A A R m 9 y b X V s Y X M v U 2 V j d G l v b j E u b b S V 0 W 7 T M B S G 7 y v t H a x w 0 0 h R F K f d W J m 4 K J 0 Q F W i d a C c h U S 5 M c 9 i i O n Z k u 9 A q 6 h 2 P w j P w A n 0 x n G R b m z q c c k N u E v m z T 4 4 / R 3 8 0 L E w q B Z n W d 3 r V 6 e g H p i A h Q 8 7 l g p W D M / a V w y Q H x Y x U Y / F N q q w a J 6 8 J B 3 P W I f Z 6 v / v F O b M j n z I e V g t 0 9 2 3 K I R x J Y U A Y 3 f V G r + Z 3 G p S e L x + W 8 2 v 5 Q 3 D J E j 2 H d S 6 V I d 3 B w A / X G f d 8 P 6 h L V l W o L V n X L u j 2 c z X 0 5 Z B H l t c T i + i I v / B 2 P 0 W i W E L M J v e e 5 o U z x Y Q u 9 z C S f J W J 2 S a 3 r d a 1 g q L w x k I b Z l 9 X b v C G Z e A F 5 X I g B t Z m G 5 D C m x p m V t o Z v g W V p W a i b j k T 4 2 s H D x c L u R L m L 4 s f 6 T v J E 1 C t b z 1 s q y o / F u a i H 5 b d V 5 w 9 n 1 Y c x R f O 8 g Z + i e N L H A 9 Q 3 I t Q H J 3 j G O 8 8 w j u P 8 M 4 j v H O K d 0 4 p j m M c 9 3 D c x z F u j e L W K G 6 N 4 t Y o b i 3 G r c X 0 x K c a n + C 9 E 7 x / g p + 7 / A M z o M 1 d n t j 7 U / P l s 0 m z e s I w S R R o P U r N p r G 5 r f + c L G 9 s Z B l 2 L x j Z / f 6 u 0 n t G l l W a g N o H z R S 4 D d U 6 Z X S 3 m U Z B a 9 D s s 8 W N E y d B W k P D z Q n 3 O N w D c J W 7 k l 2 t x y I b 3 g 5 c T T J t b d m / R w I t l j 6 C V L b / v S Z E b d C S g 6 0 e W 9 U 0 j / V f D O + f j r f 6 n 6 R u / b N O K l B x V 3 8 A A A D / / w M A U E s B A i 0 A F A A G A A g A A A A h A C r d q k D S A A A A N w E A A B M A A A A A A A A A A A A A A A A A A A A A A F t D b 2 5 0 Z W 5 0 X 1 R 5 c G V z X S 5 4 b W x Q S w E C L Q A U A A I A C A A A A C E A z V 1 p / a 0 A A A D 3 A A A A E g A A A A A A A A A A A A A A A A A L A w A A Q 2 9 u Z m l n L 1 B h Y 2 t h Z 2 U u e G 1 s U E s B A i 0 A F A A C A A g A A A A h A P + B d b Y D A g A A s g c A A B M A A A A A A A A A A A A A A A A A 6 A M A A E Z v c m 1 1 b G F z L 1 N l Y 3 R p b 2 4 x L m 1 Q S w U G A A A A A A M A A w D C A A A A H A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o V A A A A A A A A K B U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B b G x v Y 2 F 0 a W 9 u V G F i b G V P c G V y Y X R v c k l u Z m 9 y b W F 0 a W 9 u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y 0 x O F Q w O D o 0 O T o w O C 4 2 M D g 5 O T E 0 W i I v P j x F b n R y e S B U e X B l P S J G a W x s Q 2 9 s d W 1 u V H l w Z X M i I F Z h b H V l P S J z Q X d Z R 0 J n W U d C Z 2 N E Q X d N R E F 3 P T 0 i L z 4 8 R W 5 0 c n k g V H l w Z T 0 i R m l s b E N v b H V t b k 5 h b W V z I i B W Y W x 1 Z T 0 i c 1 s m c X V v d D t J b n N 0 Y W x s Y X R p b 2 5 J R C Z x d W 9 0 O y w m c X V v d D t J b n N 0 Y W x s Y X R p b 2 5 O Y W 1 l J n F 1 b 3 Q 7 L C Z x d W 9 0 O 0 F j Y 2 9 1 b n R I b 2 x k Z X J O Y W 1 l J n F 1 b 3 Q 7 L C Z x d W 9 0 O 0 F k Z H J l c 3 N D a X R 5 J n F 1 b 3 Q 7 L C Z x d W 9 0 O 1 B l c m 1 p d E 9 y U G x h b k l E J n F 1 b 3 Q 7 L C Z x d W 9 0 O 0 F j Y 2 9 1 b n R T d G F 0 d X M m c X V v d D s s J n F 1 b 3 Q 7 U 3 R h d H V z J n F 1 b 3 Q 7 L C Z x d W 9 0 O 0 x h d G V z d F V w Z G F 0 Z S Z x d W 9 0 O y w m c X V v d D t h b G x v Y 2 F 0 a W 9 u M j A y M S Z x d W 9 0 O y w m c X V v d D t h b G x v Y 2 F 0 a W 9 u M j A y M i Z x d W 9 0 O y w m c X V v d D t h b G x v Y 2 F 0 a W 9 u M j A y M y Z x d W 9 0 O y w m c X V v d D t h b G x v Y 2 F 0 a W 9 u M j A y N C Z x d W 9 0 O y w m c X V v d D t h b G x v Y 2 F 0 a W 9 u M j A y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g 0 Y m I 3 Z D U t O T R j O S 0 0 N j A 0 L W F j Z j k t Y T A y M T I y Z W I w M z M 1 I i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b G x v Y 2 F 0 a W 9 u V G F i b G V P c G V y Y X R v c k l u Z m 9 y b W F 0 a W 9 u L 0 F 1 d G 9 S Z W 1 v d m V k Q 2 9 s d W 1 u c z E u e 0 l u c 3 R h b G x h d G l v b k l E L D B 9 J n F 1 b 3 Q 7 L C Z x d W 9 0 O 1 N l Y 3 R p b 2 4 x L 0 F s b G 9 j Y X R p b 2 5 U Y W J s Z U 9 w Z X J h d G 9 y S W 5 m b 3 J t Y X R p b 2 4 v Q X V 0 b 1 J l b W 9 2 Z W R D b 2 x 1 b W 5 z M S 5 7 S W 5 z d G F s b G F 0 a W 9 u T m F t Z S w x f S Z x d W 9 0 O y w m c X V v d D t T Z W N 0 a W 9 u M S 9 B b G x v Y 2 F 0 a W 9 u V G F i b G V P c G V y Y X R v c k l u Z m 9 y b W F 0 a W 9 u L 0 F 1 d G 9 S Z W 1 v d m V k Q 2 9 s d W 1 u c z E u e 0 F j Y 2 9 1 b n R I b 2 x k Z X J O Y W 1 l L D J 9 J n F 1 b 3 Q 7 L C Z x d W 9 0 O 1 N l Y 3 R p b 2 4 x L 0 F s b G 9 j Y X R p b 2 5 U Y W J s Z U 9 w Z X J h d G 9 y S W 5 m b 3 J t Y X R p b 2 4 v Q X V 0 b 1 J l b W 9 2 Z W R D b 2 x 1 b W 5 z M S 5 7 Q W R k c m V z c 0 N p d H k s M 3 0 m c X V v d D s s J n F 1 b 3 Q 7 U 2 V j d G l v b j E v Q W x s b 2 N h d G l v b l R h Y m x l T 3 B l c m F 0 b 3 J J b m Z v c m 1 h d G l v b i 9 B d X R v U m V t b 3 Z l Z E N v b H V t b n M x L n t Q Z X J t a X R P c l B s Y W 5 J R C w 0 f S Z x d W 9 0 O y w m c X V v d D t T Z W N 0 a W 9 u M S 9 B b G x v Y 2 F 0 a W 9 u V G F i b G V P c G V y Y X R v c k l u Z m 9 y b W F 0 a W 9 u L 0 F 1 d G 9 S Z W 1 v d m V k Q 2 9 s d W 1 u c z E u e 0 F j Y 2 9 1 b n R T d G F 0 d X M s N X 0 m c X V v d D s s J n F 1 b 3 Q 7 U 2 V j d G l v b j E v Q W x s b 2 N h d G l v b l R h Y m x l T 3 B l c m F 0 b 3 J J b m Z v c m 1 h d G l v b i 9 B d X R v U m V t b 3 Z l Z E N v b H V t b n M x L n t T d G F 0 d X M s N n 0 m c X V v d D s s J n F 1 b 3 Q 7 U 2 V j d G l v b j E v Q W x s b 2 N h d G l v b l R h Y m x l T 3 B l c m F 0 b 3 J J b m Z v c m 1 h d G l v b i 9 B d X R v U m V t b 3 Z l Z E N v b H V t b n M x L n t M Y X R l c 3 R V c G R h d G U s N 3 0 m c X V v d D s s J n F 1 b 3 Q 7 U 2 V j d G l v b j E v Q W x s b 2 N h d G l v b l R h Y m x l T 3 B l c m F 0 b 3 J J b m Z v c m 1 h d G l v b i 9 B d X R v U m V t b 3 Z l Z E N v b H V t b n M x L n t h b G x v Y 2 F 0 a W 9 u M j A y M S w 4 f S Z x d W 9 0 O y w m c X V v d D t T Z W N 0 a W 9 u M S 9 B b G x v Y 2 F 0 a W 9 u V G F i b G V P c G V y Y X R v c k l u Z m 9 y b W F 0 a W 9 u L 0 F 1 d G 9 S Z W 1 v d m V k Q 2 9 s d W 1 u c z E u e 2 F s b G 9 j Y X R p b 2 4 y M D I y L D l 9 J n F 1 b 3 Q 7 L C Z x d W 9 0 O 1 N l Y 3 R p b 2 4 x L 0 F s b G 9 j Y X R p b 2 5 U Y W J s Z U 9 w Z X J h d G 9 y S W 5 m b 3 J t Y X R p b 2 4 v Q X V 0 b 1 J l b W 9 2 Z W R D b 2 x 1 b W 5 z M S 5 7 Y W x s b 2 N h d G l v b j I w M j M s M T B 9 J n F 1 b 3 Q 7 L C Z x d W 9 0 O 1 N l Y 3 R p b 2 4 x L 0 F s b G 9 j Y X R p b 2 5 U Y W J s Z U 9 w Z X J h d G 9 y S W 5 m b 3 J t Y X R p b 2 4 v Q X V 0 b 1 J l b W 9 2 Z W R D b 2 x 1 b W 5 z M S 5 7 Y W x s b 2 N h d G l v b j I w M j Q s M T F 9 J n F 1 b 3 Q 7 L C Z x d W 9 0 O 1 N l Y 3 R p b 2 4 x L 0 F s b G 9 j Y X R p b 2 5 U Y W J s Z U 9 w Z X J h d G 9 y S W 5 m b 3 J t Y X R p b 2 4 v Q X V 0 b 1 J l b W 9 2 Z W R D b 2 x 1 b W 5 z M S 5 7 Y W x s b 2 N h d G l v b j I w M j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B b G x v Y 2 F 0 a W 9 u V G F i b G V P c G V y Y X R v c k l u Z m 9 y b W F 0 a W 9 u L 0 F 1 d G 9 S Z W 1 v d m V k Q 2 9 s d W 1 u c z E u e 0 l u c 3 R h b G x h d G l v b k l E L D B 9 J n F 1 b 3 Q 7 L C Z x d W 9 0 O 1 N l Y 3 R p b 2 4 x L 0 F s b G 9 j Y X R p b 2 5 U Y W J s Z U 9 w Z X J h d G 9 y S W 5 m b 3 J t Y X R p b 2 4 v Q X V 0 b 1 J l b W 9 2 Z W R D b 2 x 1 b W 5 z M S 5 7 S W 5 z d G F s b G F 0 a W 9 u T m F t Z S w x f S Z x d W 9 0 O y w m c X V v d D t T Z W N 0 a W 9 u M S 9 B b G x v Y 2 F 0 a W 9 u V G F i b G V P c G V y Y X R v c k l u Z m 9 y b W F 0 a W 9 u L 0 F 1 d G 9 S Z W 1 v d m V k Q 2 9 s d W 1 u c z E u e 0 F j Y 2 9 1 b n R I b 2 x k Z X J O Y W 1 l L D J 9 J n F 1 b 3 Q 7 L C Z x d W 9 0 O 1 N l Y 3 R p b 2 4 x L 0 F s b G 9 j Y X R p b 2 5 U Y W J s Z U 9 w Z X J h d G 9 y S W 5 m b 3 J t Y X R p b 2 4 v Q X V 0 b 1 J l b W 9 2 Z W R D b 2 x 1 b W 5 z M S 5 7 Q W R k c m V z c 0 N p d H k s M 3 0 m c X V v d D s s J n F 1 b 3 Q 7 U 2 V j d G l v b j E v Q W x s b 2 N h d G l v b l R h Y m x l T 3 B l c m F 0 b 3 J J b m Z v c m 1 h d G l v b i 9 B d X R v U m V t b 3 Z l Z E N v b H V t b n M x L n t Q Z X J t a X R P c l B s Y W 5 J R C w 0 f S Z x d W 9 0 O y w m c X V v d D t T Z W N 0 a W 9 u M S 9 B b G x v Y 2 F 0 a W 9 u V G F i b G V P c G V y Y X R v c k l u Z m 9 y b W F 0 a W 9 u L 0 F 1 d G 9 S Z W 1 v d m V k Q 2 9 s d W 1 u c z E u e 0 F j Y 2 9 1 b n R T d G F 0 d X M s N X 0 m c X V v d D s s J n F 1 b 3 Q 7 U 2 V j d G l v b j E v Q W x s b 2 N h d G l v b l R h Y m x l T 3 B l c m F 0 b 3 J J b m Z v c m 1 h d G l v b i 9 B d X R v U m V t b 3 Z l Z E N v b H V t b n M x L n t T d G F 0 d X M s N n 0 m c X V v d D s s J n F 1 b 3 Q 7 U 2 V j d G l v b j E v Q W x s b 2 N h d G l v b l R h Y m x l T 3 B l c m F 0 b 3 J J b m Z v c m 1 h d G l v b i 9 B d X R v U m V t b 3 Z l Z E N v b H V t b n M x L n t M Y X R l c 3 R V c G R h d G U s N 3 0 m c X V v d D s s J n F 1 b 3 Q 7 U 2 V j d G l v b j E v Q W x s b 2 N h d G l v b l R h Y m x l T 3 B l c m F 0 b 3 J J b m Z v c m 1 h d G l v b i 9 B d X R v U m V t b 3 Z l Z E N v b H V t b n M x L n t h b G x v Y 2 F 0 a W 9 u M j A y M S w 4 f S Z x d W 9 0 O y w m c X V v d D t T Z W N 0 a W 9 u M S 9 B b G x v Y 2 F 0 a W 9 u V G F i b G V P c G V y Y X R v c k l u Z m 9 y b W F 0 a W 9 u L 0 F 1 d G 9 S Z W 1 v d m V k Q 2 9 s d W 1 u c z E u e 2 F s b G 9 j Y X R p b 2 4 y M D I y L D l 9 J n F 1 b 3 Q 7 L C Z x d W 9 0 O 1 N l Y 3 R p b 2 4 x L 0 F s b G 9 j Y X R p b 2 5 U Y W J s Z U 9 w Z X J h d G 9 y S W 5 m b 3 J t Y X R p b 2 4 v Q X V 0 b 1 J l b W 9 2 Z W R D b 2 x 1 b W 5 z M S 5 7 Y W x s b 2 N h d G l v b j I w M j M s M T B 9 J n F 1 b 3 Q 7 L C Z x d W 9 0 O 1 N l Y 3 R p b 2 4 x L 0 F s b G 9 j Y X R p b 2 5 U Y W J s Z U 9 w Z X J h d G 9 y S W 5 m b 3 J t Y X R p b 2 4 v Q X V 0 b 1 J l b W 9 2 Z W R D b 2 x 1 b W 5 z M S 5 7 Y W x s b 2 N h d G l v b j I w M j Q s M T F 9 J n F 1 b 3 Q 7 L C Z x d W 9 0 O 1 N l Y 3 R p b 2 4 x L 0 F s b G 9 j Y X R p b 2 5 U Y W J s Z U 9 w Z X J h d G 9 y S W 5 m b 3 J t Y X R p b 2 4 v Q X V 0 b 1 J l b W 9 2 Z W R D b 2 x 1 b W 5 z M S 5 7 Y W x s b 2 N h d G l v b j I w M j U s M T J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V y a W 5 n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B b G x v Y 2 F 0 a W 9 u V G F i b G V P c G V y Y X R v c k l u Z m 9 y b W F 0 a W 9 u L 0 s l Q z M l Q T R s b G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s b G 9 j Y X R p b 2 5 U Y W J s Z U 9 w Z X J h d G 9 y S W 5 m b 3 J t Y X R p b 2 4 v V G F i b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b G x v Y 2 F 0 a W 9 u V G F i b G V P c G V y Y X R v c k l u Z m 9 y b W F 0 a W 9 u L 1 R h Y m x l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W x s b 2 N h d G l v b l R h Y m x l T 3 B l c m F 0 b 3 J J b m Z v c m 1 h d G l v b i 8 l Q z M l O D R u Z H J h Z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W x s b 2 N h d G l v b l R h Y m x l T 3 B l c m F 0 b 3 J J b m Z v c m 1 h d G l v b i 9 C b 3 J 0 d G F n b m E l M j A l Q z M l Q j Z 2 c m l n Y S U y M G t v b H V t b m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b G x v Y 2 F 0 a W 9 u V G F i b G V P c G V y Y X R v c k l u Z m 9 y b W F 0 a W 9 u L 0 9 t c 2 9 y d G V y Y W R l J T I w a 2 9 s d W 1 u Z X I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N o A A A A B A A A A 0 I y d 3 w E V 0 R G M e g D A T 8 K X 6 w E A A A C j U 5 u h y t G M S p q x v S a H v 8 4 2 A A A A A A I A A A A A A A N m A A D A A A A A E A A A A O R P o + s f B 0 j x B Z n 9 J r w t J / Y A A A A A B I A A A K A A A A A Q A A A A r 7 v r v z 7 N z J o d p s G x w 6 g b x V A A A A D b d g 4 r 9 H l 0 3 o A 4 x e i u R 2 a W E + / 5 h R M F T U a 2 f Q j H J W 7 w R v W k Q 7 V h v T / F C i a p H c R 7 J e Y e G K 0 H Y Y Z 4 n 4 r e S D + N H E f r 4 E a c q S 2 g i H S b S k h L C W K u G B Q A A A C 3 u O D Y v J C s r 2 C c R c W Q c Q X 0 n s j T o g = = < / D a t a M a s h u p > 
</file>

<file path=customXml/itemProps1.xml><?xml version="1.0" encoding="utf-8"?>
<ds:datastoreItem xmlns:ds="http://schemas.openxmlformats.org/officeDocument/2006/customXml" ds:itemID="{C586DE7B-AD71-4985-8887-99EC0A36C1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2023</vt:lpstr>
      <vt:lpstr>2023 per bransch</vt:lpstr>
      <vt:lpstr>2013-2023</vt:lpstr>
      <vt:lpstr>Utsläpp per län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Månsson, Jens</dc:creator>
  <cp:lastModifiedBy>Löfström, Mats</cp:lastModifiedBy>
  <dcterms:created xsi:type="dcterms:W3CDTF">2019-04-02T16:20:06Z</dcterms:created>
  <dcterms:modified xsi:type="dcterms:W3CDTF">2024-10-31T09:07:06Z</dcterms:modified>
</cp:coreProperties>
</file>